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Gomi\UTA\Fall 2019\CSE 6329 - Special Topics in Advanced Software Engineering by Dennis Frailey\Assignments\Assignment 1\"/>
    </mc:Choice>
  </mc:AlternateContent>
  <xr:revisionPtr revIDLastSave="0" documentId="13_ncr:1_{5BA2BBFE-8125-4346-A66A-ED92DD850175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Cover Sheet" sheetId="8" r:id="rId1"/>
    <sheet name="Instructions" sheetId="7" r:id="rId2"/>
    <sheet name="WBS" sheetId="1" r:id="rId3"/>
    <sheet name="Burn Charts" sheetId="6" r:id="rId4"/>
    <sheet name="Earned Value Charts" sheetId="4" r:id="rId5"/>
  </sheets>
  <definedNames>
    <definedName name="_xlnm.Print_Area" localSheetId="3">'Burn Charts'!$B$2:$M$45</definedName>
    <definedName name="_xlnm.Print_Area" localSheetId="0">'Cover Sheet'!$A$1:$E$48</definedName>
    <definedName name="_xlnm.Print_Area" localSheetId="4">'Earned Value Charts'!$A$1:$M$25</definedName>
    <definedName name="_xlnm.Print_Area" localSheetId="1">Instructions!$A$1:$J$63</definedName>
    <definedName name="_xlnm.Print_Area" localSheetId="2">WBS!$B$2:$AJ$196</definedName>
    <definedName name="_xlnm.Print_Titles" localSheetId="2">WBS!$2:$8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22" i="1" l="1"/>
  <c r="F122" i="1"/>
  <c r="C122" i="1" s="1"/>
  <c r="AH121" i="1"/>
  <c r="F121" i="1"/>
  <c r="C121" i="1"/>
  <c r="AH95" i="1"/>
  <c r="F95" i="1"/>
  <c r="C95" i="1" s="1"/>
  <c r="AH94" i="1"/>
  <c r="F94" i="1" s="1"/>
  <c r="C94" i="1" s="1"/>
  <c r="AH93" i="1"/>
  <c r="F93" i="1"/>
  <c r="C93" i="1" s="1"/>
  <c r="AH176" i="1" l="1"/>
  <c r="F176" i="1"/>
  <c r="C176" i="1" s="1"/>
  <c r="AH68" i="1"/>
  <c r="F68" i="1" s="1"/>
  <c r="C68" i="1" s="1"/>
  <c r="AH67" i="1"/>
  <c r="F67" i="1" s="1"/>
  <c r="C67" i="1" s="1"/>
  <c r="AH66" i="1"/>
  <c r="F66" i="1" s="1"/>
  <c r="C66" i="1" s="1"/>
  <c r="AH65" i="1"/>
  <c r="F65" i="1" s="1"/>
  <c r="C65" i="1" s="1"/>
  <c r="AH64" i="1"/>
  <c r="F64" i="1" s="1"/>
  <c r="C64" i="1" s="1"/>
  <c r="AH125" i="1" l="1"/>
  <c r="F125" i="1"/>
  <c r="C125" i="1" s="1"/>
  <c r="AH124" i="1"/>
  <c r="F124" i="1"/>
  <c r="C124" i="1" s="1"/>
  <c r="AH123" i="1"/>
  <c r="F123" i="1" s="1"/>
  <c r="C123" i="1" s="1"/>
  <c r="AH118" i="1"/>
  <c r="F118" i="1" s="1"/>
  <c r="C118" i="1" s="1"/>
  <c r="AH117" i="1"/>
  <c r="F117" i="1" s="1"/>
  <c r="C117" i="1" s="1"/>
  <c r="AH116" i="1"/>
  <c r="F116" i="1" s="1"/>
  <c r="C116" i="1" s="1"/>
  <c r="AH113" i="1"/>
  <c r="F113" i="1"/>
  <c r="C113" i="1" s="1"/>
  <c r="AH112" i="1"/>
  <c r="F112" i="1" s="1"/>
  <c r="C112" i="1" s="1"/>
  <c r="AH111" i="1"/>
  <c r="F111" i="1" s="1"/>
  <c r="C111" i="1" s="1"/>
  <c r="AH109" i="1"/>
  <c r="F109" i="1" s="1"/>
  <c r="C109" i="1" s="1"/>
  <c r="AH108" i="1"/>
  <c r="F108" i="1" s="1"/>
  <c r="C108" i="1" s="1"/>
  <c r="AH107" i="1"/>
  <c r="F107" i="1" s="1"/>
  <c r="C107" i="1" s="1"/>
  <c r="AH106" i="1"/>
  <c r="F106" i="1" s="1"/>
  <c r="C106" i="1" s="1"/>
  <c r="AH105" i="1"/>
  <c r="F105" i="1" s="1"/>
  <c r="C105" i="1" s="1"/>
  <c r="AH104" i="1"/>
  <c r="F104" i="1" s="1"/>
  <c r="C104" i="1" s="1"/>
  <c r="AH101" i="1"/>
  <c r="F101" i="1" s="1"/>
  <c r="C101" i="1" s="1"/>
  <c r="AH100" i="1"/>
  <c r="F100" i="1" s="1"/>
  <c r="C100" i="1" s="1"/>
  <c r="AH175" i="1"/>
  <c r="F175" i="1" s="1"/>
  <c r="C175" i="1" s="1"/>
  <c r="AH174" i="1"/>
  <c r="F174" i="1" s="1"/>
  <c r="C174" i="1" s="1"/>
  <c r="AH173" i="1"/>
  <c r="F173" i="1" s="1"/>
  <c r="C173" i="1" s="1"/>
  <c r="AH172" i="1"/>
  <c r="F172" i="1" s="1"/>
  <c r="C172" i="1" s="1"/>
  <c r="AH171" i="1"/>
  <c r="F171" i="1" s="1"/>
  <c r="C171" i="1" s="1"/>
  <c r="AH170" i="1"/>
  <c r="F170" i="1" s="1"/>
  <c r="C170" i="1" s="1"/>
  <c r="AH169" i="1"/>
  <c r="F169" i="1" s="1"/>
  <c r="C169" i="1" s="1"/>
  <c r="AH167" i="1"/>
  <c r="F167" i="1" s="1"/>
  <c r="C167" i="1" s="1"/>
  <c r="AH166" i="1"/>
  <c r="F166" i="1" s="1"/>
  <c r="C166" i="1" s="1"/>
  <c r="AH165" i="1"/>
  <c r="F165" i="1" s="1"/>
  <c r="C165" i="1" s="1"/>
  <c r="AH164" i="1"/>
  <c r="F164" i="1" s="1"/>
  <c r="C164" i="1" s="1"/>
  <c r="AH163" i="1"/>
  <c r="F163" i="1" s="1"/>
  <c r="C163" i="1" s="1"/>
  <c r="AH161" i="1"/>
  <c r="F161" i="1" s="1"/>
  <c r="C161" i="1" s="1"/>
  <c r="AH160" i="1"/>
  <c r="F160" i="1" s="1"/>
  <c r="C160" i="1" s="1"/>
  <c r="AH159" i="1"/>
  <c r="F159" i="1" s="1"/>
  <c r="C159" i="1" s="1"/>
  <c r="AH158" i="1"/>
  <c r="F158" i="1" s="1"/>
  <c r="C158" i="1" s="1"/>
  <c r="AH157" i="1"/>
  <c r="F157" i="1" s="1"/>
  <c r="C157" i="1" s="1"/>
  <c r="AH178" i="1"/>
  <c r="F178" i="1" s="1"/>
  <c r="C178" i="1" s="1"/>
  <c r="AH177" i="1"/>
  <c r="F177" i="1" s="1"/>
  <c r="C177" i="1" s="1"/>
  <c r="AH151" i="1"/>
  <c r="F151" i="1" s="1"/>
  <c r="C151" i="1" s="1"/>
  <c r="AH150" i="1"/>
  <c r="F150" i="1" s="1"/>
  <c r="C150" i="1" s="1"/>
  <c r="AH149" i="1"/>
  <c r="F149" i="1" s="1"/>
  <c r="C149" i="1" s="1"/>
  <c r="AH148" i="1"/>
  <c r="F148" i="1" s="1"/>
  <c r="C148" i="1" s="1"/>
  <c r="AH147" i="1"/>
  <c r="F147" i="1" s="1"/>
  <c r="C147" i="1" s="1"/>
  <c r="AH145" i="1"/>
  <c r="F145" i="1" s="1"/>
  <c r="C145" i="1" s="1"/>
  <c r="AH144" i="1"/>
  <c r="F144" i="1" s="1"/>
  <c r="C144" i="1" s="1"/>
  <c r="AH143" i="1"/>
  <c r="F143" i="1" s="1"/>
  <c r="C143" i="1" s="1"/>
  <c r="AH142" i="1"/>
  <c r="F142" i="1" s="1"/>
  <c r="C142" i="1" s="1"/>
  <c r="AH141" i="1"/>
  <c r="F141" i="1"/>
  <c r="C141" i="1" s="1"/>
  <c r="AH139" i="1"/>
  <c r="F139" i="1" s="1"/>
  <c r="C139" i="1" s="1"/>
  <c r="AH138" i="1"/>
  <c r="F138" i="1"/>
  <c r="C138" i="1" s="1"/>
  <c r="AH137" i="1"/>
  <c r="F137" i="1" s="1"/>
  <c r="C137" i="1" s="1"/>
  <c r="AH136" i="1"/>
  <c r="F136" i="1" s="1"/>
  <c r="C136" i="1" s="1"/>
  <c r="AH135" i="1"/>
  <c r="F135" i="1" s="1"/>
  <c r="C135" i="1" s="1"/>
  <c r="AH133" i="1"/>
  <c r="F133" i="1" s="1"/>
  <c r="C133" i="1" s="1"/>
  <c r="AH132" i="1"/>
  <c r="F132" i="1" s="1"/>
  <c r="C132" i="1" s="1"/>
  <c r="AH131" i="1"/>
  <c r="F131" i="1" s="1"/>
  <c r="C131" i="1" s="1"/>
  <c r="AH130" i="1"/>
  <c r="F130" i="1" s="1"/>
  <c r="C130" i="1" s="1"/>
  <c r="AH153" i="1"/>
  <c r="F153" i="1" s="1"/>
  <c r="C153" i="1" s="1"/>
  <c r="AH152" i="1"/>
  <c r="F152" i="1" s="1"/>
  <c r="C152" i="1" s="1"/>
  <c r="AH155" i="1"/>
  <c r="F155" i="1" s="1"/>
  <c r="C155" i="1" s="1"/>
  <c r="AH129" i="1"/>
  <c r="F129" i="1" s="1"/>
  <c r="C129" i="1" s="1"/>
  <c r="AH127" i="1"/>
  <c r="F127" i="1" s="1"/>
  <c r="C127" i="1" s="1"/>
  <c r="AH91" i="1"/>
  <c r="F91" i="1" s="1"/>
  <c r="C91" i="1" s="1"/>
  <c r="AH90" i="1"/>
  <c r="F90" i="1" s="1"/>
  <c r="C90" i="1" s="1"/>
  <c r="AH89" i="1"/>
  <c r="F89" i="1" s="1"/>
  <c r="C89" i="1" s="1"/>
  <c r="AH97" i="1"/>
  <c r="F97" i="1" s="1"/>
  <c r="C97" i="1" s="1"/>
  <c r="AH96" i="1"/>
  <c r="F96" i="1" s="1"/>
  <c r="C96" i="1" s="1"/>
  <c r="AH84" i="1"/>
  <c r="F84" i="1" s="1"/>
  <c r="C84" i="1" s="1"/>
  <c r="AH83" i="1"/>
  <c r="F83" i="1" s="1"/>
  <c r="C83" i="1" s="1"/>
  <c r="AH82" i="1"/>
  <c r="F82" i="1" s="1"/>
  <c r="C82" i="1" s="1"/>
  <c r="AH80" i="1"/>
  <c r="F80" i="1" s="1"/>
  <c r="C80" i="1" s="1"/>
  <c r="AH79" i="1"/>
  <c r="F79" i="1" s="1"/>
  <c r="C79" i="1" s="1"/>
  <c r="AH85" i="1"/>
  <c r="F85" i="1" s="1"/>
  <c r="C85" i="1" s="1"/>
  <c r="AH86" i="1"/>
  <c r="F86" i="1" s="1"/>
  <c r="C86" i="1" s="1"/>
  <c r="AH75" i="1"/>
  <c r="F75" i="1" s="1"/>
  <c r="C75" i="1" s="1"/>
  <c r="AH73" i="1"/>
  <c r="F73" i="1" s="1"/>
  <c r="C73" i="1" s="1"/>
  <c r="AH74" i="1"/>
  <c r="F74" i="1" s="1"/>
  <c r="C74" i="1" s="1"/>
  <c r="AH72" i="1"/>
  <c r="F72" i="1" s="1"/>
  <c r="C72" i="1" s="1"/>
  <c r="AH71" i="1"/>
  <c r="F71" i="1" s="1"/>
  <c r="C71" i="1" s="1"/>
  <c r="AH63" i="1"/>
  <c r="F63" i="1" s="1"/>
  <c r="C63" i="1" s="1"/>
  <c r="AH62" i="1"/>
  <c r="F62" i="1" s="1"/>
  <c r="C62" i="1" s="1"/>
  <c r="AH60" i="1"/>
  <c r="F60" i="1" s="1"/>
  <c r="C60" i="1" s="1"/>
  <c r="AH59" i="1"/>
  <c r="F59" i="1" s="1"/>
  <c r="C59" i="1" s="1"/>
  <c r="AH58" i="1"/>
  <c r="F58" i="1" s="1"/>
  <c r="C58" i="1" s="1"/>
  <c r="Q39" i="1" l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T8" i="1"/>
  <c r="AH52" i="1" l="1"/>
  <c r="F52" i="1" s="1"/>
  <c r="C52" i="1" s="1"/>
  <c r="AH35" i="1" l="1"/>
  <c r="F35" i="1" s="1"/>
  <c r="C35" i="1" s="1"/>
  <c r="S193" i="1" l="1"/>
  <c r="T193" i="1" s="1"/>
  <c r="U193" i="1" s="1"/>
  <c r="V193" i="1" s="1"/>
  <c r="W193" i="1" s="1"/>
  <c r="AH185" i="1" l="1"/>
  <c r="F185" i="1" l="1"/>
  <c r="C185" i="1" s="1"/>
  <c r="AH184" i="1"/>
  <c r="F184" i="1" s="1"/>
  <c r="C184" i="1" s="1"/>
  <c r="AH183" i="1"/>
  <c r="F183" i="1" s="1"/>
  <c r="C183" i="1" s="1"/>
  <c r="AF188" i="1" l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AH56" i="1"/>
  <c r="AH53" i="1"/>
  <c r="F53" i="1" s="1"/>
  <c r="C53" i="1" s="1"/>
  <c r="AH51" i="1"/>
  <c r="F51" i="1" s="1"/>
  <c r="C51" i="1" s="1"/>
  <c r="AH50" i="1"/>
  <c r="F50" i="1" s="1"/>
  <c r="C50" i="1" s="1"/>
  <c r="AH49" i="1"/>
  <c r="F49" i="1" s="1"/>
  <c r="C49" i="1" s="1"/>
  <c r="AH48" i="1"/>
  <c r="F48" i="1" s="1"/>
  <c r="C48" i="1" s="1"/>
  <c r="AH47" i="1"/>
  <c r="F47" i="1" s="1"/>
  <c r="C47" i="1" s="1"/>
  <c r="AH46" i="1"/>
  <c r="F46" i="1" s="1"/>
  <c r="C46" i="1" s="1"/>
  <c r="AH45" i="1"/>
  <c r="F45" i="1" s="1"/>
  <c r="C45" i="1" s="1"/>
  <c r="AH44" i="1"/>
  <c r="F44" i="1" s="1"/>
  <c r="C44" i="1" s="1"/>
  <c r="AH43" i="1"/>
  <c r="F43" i="1" s="1"/>
  <c r="C43" i="1" s="1"/>
  <c r="AH42" i="1"/>
  <c r="F42" i="1" s="1"/>
  <c r="C42" i="1" s="1"/>
  <c r="AH41" i="1"/>
  <c r="F41" i="1" s="1"/>
  <c r="C41" i="1" s="1"/>
  <c r="AH40" i="1"/>
  <c r="F40" i="1" s="1"/>
  <c r="C40" i="1" s="1"/>
  <c r="AH39" i="1"/>
  <c r="F39" i="1" s="1"/>
  <c r="C39" i="1" s="1"/>
  <c r="AH37" i="1"/>
  <c r="F37" i="1" s="1"/>
  <c r="C37" i="1" s="1"/>
  <c r="AH36" i="1"/>
  <c r="F36" i="1" s="1"/>
  <c r="C36" i="1" s="1"/>
  <c r="AH12" i="1" l="1"/>
  <c r="F12" i="1" l="1"/>
  <c r="C12" i="1" s="1"/>
  <c r="AH13" i="1"/>
  <c r="F13" i="1" s="1"/>
  <c r="C13" i="1" s="1"/>
  <c r="AH14" i="1"/>
  <c r="F14" i="1" s="1"/>
  <c r="C14" i="1" s="1"/>
  <c r="U8" i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F56" i="1" l="1"/>
  <c r="C56" i="1" s="1"/>
  <c r="X193" i="1" l="1"/>
  <c r="Y193" i="1" s="1"/>
  <c r="Z193" i="1" s="1"/>
  <c r="AA193" i="1" s="1"/>
  <c r="AB193" i="1" s="1"/>
  <c r="AC193" i="1" s="1"/>
  <c r="AD193" i="1" s="1"/>
  <c r="AE193" i="1" s="1"/>
  <c r="AF193" i="1" s="1"/>
  <c r="AH34" i="1" l="1"/>
  <c r="F34" i="1" s="1"/>
  <c r="C34" i="1" s="1"/>
  <c r="AH33" i="1"/>
  <c r="F33" i="1" s="1"/>
  <c r="C33" i="1" s="1"/>
  <c r="AH32" i="1"/>
  <c r="F32" i="1" s="1"/>
  <c r="C32" i="1" s="1"/>
  <c r="AH31" i="1"/>
  <c r="F31" i="1" s="1"/>
  <c r="C31" i="1" s="1"/>
  <c r="AH30" i="1"/>
  <c r="F30" i="1" s="1"/>
  <c r="C30" i="1" s="1"/>
  <c r="AH28" i="1"/>
  <c r="F28" i="1" s="1"/>
  <c r="C28" i="1" s="1"/>
  <c r="AH27" i="1"/>
  <c r="F27" i="1" s="1"/>
  <c r="C27" i="1" s="1"/>
  <c r="AH26" i="1"/>
  <c r="F26" i="1" s="1"/>
  <c r="C26" i="1" s="1"/>
  <c r="AH25" i="1"/>
  <c r="F25" i="1" s="1"/>
  <c r="C25" i="1" s="1"/>
  <c r="AH24" i="1"/>
  <c r="F24" i="1" s="1"/>
  <c r="C24" i="1" s="1"/>
  <c r="AH22" i="1"/>
  <c r="F22" i="1" s="1"/>
  <c r="C22" i="1" s="1"/>
  <c r="AH21" i="1"/>
  <c r="F21" i="1" s="1"/>
  <c r="C21" i="1" s="1"/>
  <c r="AH20" i="1"/>
  <c r="F20" i="1" s="1"/>
  <c r="C20" i="1" s="1"/>
  <c r="AH19" i="1"/>
  <c r="F19" i="1" s="1"/>
  <c r="C19" i="1" s="1"/>
  <c r="AH18" i="1"/>
  <c r="F18" i="1" s="1"/>
  <c r="C18" i="1" s="1"/>
  <c r="AH16" i="1"/>
  <c r="F16" i="1" s="1"/>
  <c r="C16" i="1" s="1"/>
  <c r="AH15" i="1"/>
  <c r="F15" i="1" s="1"/>
  <c r="C15" i="1" s="1"/>
  <c r="S189" i="1"/>
  <c r="S194" i="1" s="1"/>
  <c r="T189" i="1" l="1"/>
  <c r="T194" i="1" s="1"/>
  <c r="H188" i="1"/>
  <c r="R190" i="1" l="1"/>
  <c r="AF3" i="1"/>
  <c r="T3" i="1"/>
  <c r="AE3" i="1"/>
  <c r="S3" i="1"/>
  <c r="AA3" i="1"/>
  <c r="Z3" i="1"/>
  <c r="Y3" i="1"/>
  <c r="W3" i="1"/>
  <c r="U3" i="1"/>
  <c r="AD3" i="1"/>
  <c r="AC3" i="1"/>
  <c r="V3" i="1"/>
  <c r="AB3" i="1"/>
  <c r="X3" i="1"/>
  <c r="U189" i="1"/>
  <c r="U194" i="1" s="1"/>
  <c r="R5" i="1"/>
  <c r="V189" i="1" l="1"/>
  <c r="V194" i="1" s="1"/>
  <c r="S5" i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H3" i="1"/>
  <c r="S4" i="1"/>
  <c r="S195" i="1" s="1"/>
  <c r="F188" i="1"/>
  <c r="AH189" i="1"/>
  <c r="W189" i="1" l="1"/>
  <c r="W194" i="1" s="1"/>
  <c r="T4" i="1"/>
  <c r="T195" i="1" s="1"/>
  <c r="E188" i="1"/>
  <c r="X189" i="1" l="1"/>
  <c r="X194" i="1" s="1"/>
  <c r="U4" i="1"/>
  <c r="U195" i="1" s="1"/>
  <c r="Y189" i="1" l="1"/>
  <c r="Y194" i="1" s="1"/>
  <c r="V4" i="1"/>
  <c r="V195" i="1" s="1"/>
  <c r="Z189" i="1" l="1"/>
  <c r="Z194" i="1" s="1"/>
  <c r="W4" i="1"/>
  <c r="W195" i="1" s="1"/>
  <c r="AA189" i="1" l="1"/>
  <c r="AA194" i="1" s="1"/>
  <c r="X4" i="1"/>
  <c r="X195" i="1" s="1"/>
  <c r="AB189" i="1" l="1"/>
  <c r="AB194" i="1" s="1"/>
  <c r="Y4" i="1"/>
  <c r="Y195" i="1" s="1"/>
  <c r="AC189" i="1" l="1"/>
  <c r="AC194" i="1" s="1"/>
  <c r="Z4" i="1"/>
  <c r="Z195" i="1" s="1"/>
  <c r="AD189" i="1" l="1"/>
  <c r="AD194" i="1" s="1"/>
  <c r="AA4" i="1"/>
  <c r="AA195" i="1" s="1"/>
  <c r="AE189" i="1" l="1"/>
  <c r="AE194" i="1" s="1"/>
  <c r="AB4" i="1"/>
  <c r="AB195" i="1" s="1"/>
  <c r="AF189" i="1" l="1"/>
  <c r="AF194" i="1" s="1"/>
  <c r="AC4" i="1"/>
  <c r="AC195" i="1" s="1"/>
  <c r="AD4" i="1" l="1"/>
  <c r="AD195" i="1" s="1"/>
  <c r="AE4" i="1" l="1"/>
  <c r="AE195" i="1" s="1"/>
  <c r="AF4" i="1" l="1"/>
  <c r="AF195" i="1" s="1"/>
</calcChain>
</file>

<file path=xl/sharedStrings.xml><?xml version="1.0" encoding="utf-8"?>
<sst xmlns="http://schemas.openxmlformats.org/spreadsheetml/2006/main" count="310" uniqueCount="275">
  <si>
    <t>Task #</t>
  </si>
  <si>
    <t>^</t>
  </si>
  <si>
    <t>Status</t>
  </si>
  <si>
    <t>In Progress</t>
  </si>
  <si>
    <t>Complete</t>
  </si>
  <si>
    <t>Actual Results</t>
  </si>
  <si>
    <t>Totals &gt;&gt;</t>
  </si>
  <si>
    <t>Cumulative Plan (PV)</t>
  </si>
  <si>
    <t>WBS</t>
  </si>
  <si>
    <t>Planned Effort</t>
  </si>
  <si>
    <t>Estimated Effort Remaining</t>
  </si>
  <si>
    <t>Estimates</t>
  </si>
  <si>
    <t>If you worked on that task during the past week:</t>
  </si>
  <si>
    <t>If you did no work on that task, do nothing.</t>
  </si>
  <si>
    <t>This will update the burndown and burnup charts</t>
  </si>
  <si>
    <t>CSE 6329-002</t>
  </si>
  <si>
    <t>List tasks to be performed</t>
  </si>
  <si>
    <t>Estimate hours required for each task</t>
  </si>
  <si>
    <t>Estimated Hours of Effort</t>
  </si>
  <si>
    <t>Record estimated hours in Estimated Hours of Effort column</t>
  </si>
  <si>
    <t>Break into smaller sub-tasks as required</t>
  </si>
  <si>
    <t>Modify template to add tasks and correct formulas/coloring</t>
  </si>
  <si>
    <t>Actual Hours So Far</t>
  </si>
  <si>
    <t>Estimated Hours Remaining</t>
  </si>
  <si>
    <t xml:space="preserve">Read and Analyze A1 SOW for PWBS </t>
  </si>
  <si>
    <t xml:space="preserve">Read and Analyze A2 SOW </t>
  </si>
  <si>
    <t xml:space="preserve">Read and Analyze A3 SOW </t>
  </si>
  <si>
    <t xml:space="preserve">Read and Analyze A4 SOW </t>
  </si>
  <si>
    <t>A2</t>
  </si>
  <si>
    <t>Submit A1 (Draft)</t>
  </si>
  <si>
    <t>Review comments from TA/Instructor and Correct Mistakes</t>
  </si>
  <si>
    <t>Submit Final PWBS</t>
  </si>
  <si>
    <t>A3</t>
  </si>
  <si>
    <t>A4</t>
  </si>
  <si>
    <r>
      <rPr>
        <b/>
        <sz val="10"/>
        <rFont val="Arial"/>
        <family val="2"/>
      </rPr>
      <t>For each task</t>
    </r>
    <r>
      <rPr>
        <sz val="10"/>
        <rFont val="Arial"/>
        <family val="2"/>
      </rPr>
      <t>:</t>
    </r>
  </si>
  <si>
    <t>At the end of each week, fill in hours worked on each task, as follows:</t>
  </si>
  <si>
    <t>Enter total hours of work remaining on the task in column E:</t>
  </si>
  <si>
    <t>If the task is complete, enter 0 hours remaining.</t>
  </si>
  <si>
    <t>Step 1 - Enter hours worked each week</t>
  </si>
  <si>
    <t>Step 2: Check for errors</t>
  </si>
  <si>
    <t>Review all totals and numbers and make sure everything seems correct.</t>
  </si>
  <si>
    <t>Make corrections as necessary</t>
  </si>
  <si>
    <t>Total Estimated Hours Remaining</t>
  </si>
  <si>
    <t>Estimated Hours Remaining (copy each week from total in column E) &gt;&gt;</t>
  </si>
  <si>
    <t>Cell should change color when you enter a non-zero value.</t>
  </si>
  <si>
    <t>Cell will change color</t>
  </si>
  <si>
    <t>Cumulative Hours Earned (EV) &gt;&gt;</t>
  </si>
  <si>
    <t>Week Number &gt;&gt;</t>
  </si>
  <si>
    <t>Total Hours Worked</t>
  </si>
  <si>
    <t>Total Actual Hours Worked &gt;&gt;</t>
  </si>
  <si>
    <t>Cumulative Actual Hours (AC) &gt;&gt;</t>
  </si>
  <si>
    <t>Total Hours Originally Estimated</t>
  </si>
  <si>
    <t>E1 - Study for Midterm Exam</t>
  </si>
  <si>
    <t>E2 - Study for Final Exam</t>
  </si>
  <si>
    <t>PWBS</t>
  </si>
  <si>
    <t>A1 - Develop PWBS</t>
  </si>
  <si>
    <t>insert new column here</t>
  </si>
  <si>
    <t>Spare Parent Task - Top Level</t>
  </si>
  <si>
    <t>Spare Parent Task - Second Level</t>
  </si>
  <si>
    <t>Spare Parent Task - Third Level</t>
  </si>
  <si>
    <t>Spare Sub-Task - Second Level</t>
  </si>
  <si>
    <t>Spare Sub-Task - Third Level</t>
  </si>
  <si>
    <t>Spare Sub-Task - Fourth Level</t>
  </si>
  <si>
    <t>Spare Task Rows - For use in Inserting New Tasks and Sub-Tasks</t>
  </si>
  <si>
    <t>Actual Hours Worked and Earned</t>
  </si>
  <si>
    <r>
      <t xml:space="preserve">Copy the "total estimated hours remaining" (bottom of column E) to </t>
    </r>
    <r>
      <rPr>
        <b/>
        <sz val="10"/>
        <rFont val="Arial"/>
        <family val="2"/>
      </rPr>
      <t>estimated hours remaining</t>
    </r>
    <r>
      <rPr>
        <sz val="10"/>
        <rFont val="Arial"/>
        <family val="2"/>
      </rPr>
      <t xml:space="preserve"> cell for current week</t>
    </r>
  </si>
  <si>
    <t>Step 4: Update Earned Value</t>
  </si>
  <si>
    <t>ASSIGNMENT 1</t>
  </si>
  <si>
    <t>DO INITIAL VERSION OF PERSONAL WBS</t>
  </si>
  <si>
    <t>CSE  6329</t>
  </si>
  <si>
    <t>Software Metrics and Quality Engineering</t>
  </si>
  <si>
    <t>Name</t>
  </si>
  <si>
    <t>Points</t>
  </si>
  <si>
    <t>(/10) Correct Format, including name on top, totals, etc.</t>
  </si>
  <si>
    <t>(/50) Reasonable list of tasks for each assignment</t>
  </si>
  <si>
    <t>(/40) Reasonable estimates, actual and earned hours.</t>
  </si>
  <si>
    <t>(100) Total Assignment Grade</t>
  </si>
  <si>
    <t>Comments from Grader</t>
  </si>
  <si>
    <r>
      <t xml:space="preserve">(hours may be entered in whole hours, such as </t>
    </r>
    <r>
      <rPr>
        <b/>
        <sz val="10"/>
        <color rgb="FF0000FF"/>
        <rFont val="Arial"/>
        <family val="2"/>
      </rPr>
      <t>2</t>
    </r>
    <r>
      <rPr>
        <sz val="10"/>
        <rFont val="Arial"/>
        <family val="2"/>
      </rPr>
      <t xml:space="preserve">, or in tenths of an hour, such as </t>
    </r>
    <r>
      <rPr>
        <b/>
        <sz val="10"/>
        <color rgb="FF0000FF"/>
        <rFont val="Arial"/>
        <family val="2"/>
      </rPr>
      <t>1.3</t>
    </r>
    <r>
      <rPr>
        <sz val="10"/>
        <rFont val="Arial"/>
        <family val="2"/>
      </rPr>
      <t>)</t>
    </r>
  </si>
  <si>
    <t>The total hours remaining is your best current estimate, which may differ from what was originally estimated.</t>
  </si>
  <si>
    <t>ID</t>
  </si>
  <si>
    <t>General Rules:</t>
  </si>
  <si>
    <t xml:space="preserve">the length of the course (which you may only do with the instructor's permission).  </t>
  </si>
  <si>
    <t xml:space="preserve">1: Cells with a white background are cells in which you may put a number or a task name at the appropriate time. </t>
  </si>
  <si>
    <t>Some of these cells will change color when you put something there.</t>
  </si>
  <si>
    <t>(Use the spare tasks near the bottom to preserve the correct format and formulas.)</t>
  </si>
  <si>
    <t>If the graphs (charts) look strange, something is wrong.  Figure out what's wrong and fix it.</t>
  </si>
  <si>
    <t>Step 3: Record Estimated Hours Remaining at end of current week</t>
  </si>
  <si>
    <t>Hours Earned This Week (enter each week) &gt;&gt;</t>
  </si>
  <si>
    <t>Should match Cumulative Plan (PV)</t>
  </si>
  <si>
    <t>(copy to the right at the end of each week)</t>
  </si>
  <si>
    <t>Make Weekly Updates to Actual and Earned Hours in PWBS</t>
  </si>
  <si>
    <t>CPI &gt;&gt;</t>
  </si>
  <si>
    <t>SPI &gt;&gt;</t>
  </si>
  <si>
    <t>Note:</t>
  </si>
  <si>
    <t>If you receive comments on the DRAFT PWBS, make the indicated changes and delete the</t>
  </si>
  <si>
    <t>comments when submitting the INTERIM PWBS.</t>
  </si>
  <si>
    <t>If you receive comments on the INTERIM PWBS, delete them before submitting the FINAL PWBS.</t>
  </si>
  <si>
    <t>Task Description</t>
  </si>
  <si>
    <t xml:space="preserve">  Week  Ending &gt;&gt;</t>
  </si>
  <si>
    <t>Record hours worked for week ending</t>
  </si>
  <si>
    <t>Should match Cumulative Actual Hours (AC)</t>
  </si>
  <si>
    <t>Not Started</t>
  </si>
  <si>
    <t xml:space="preserve">If a cell has a header that is </t>
  </si>
  <si>
    <t>beige</t>
  </si>
  <si>
    <t>If a cell has a header that is</t>
  </si>
  <si>
    <t>light blue</t>
  </si>
  <si>
    <t>it means you should enter data there once and not change it later.</t>
  </si>
  <si>
    <t>light green</t>
  </si>
  <si>
    <t>yellow</t>
  </si>
  <si>
    <t>it means it contains a formula that you should not change.</t>
  </si>
  <si>
    <t xml:space="preserve">it means you should enter task numbers and names there once. </t>
  </si>
  <si>
    <t>it means you should consider entering data in that column each week.</t>
  </si>
  <si>
    <t>However, if you add new rows, check that all formulas are correct (compare with nearby rows)</t>
  </si>
  <si>
    <t>What to do after you have created all of your task rows and estimated the hours of effort for each task.</t>
  </si>
  <si>
    <t>Instructions for Setting Up the WBS and Making Weekly WBS Entries</t>
  </si>
  <si>
    <t>2018 Fall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</si>
  <si>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</si>
  <si>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</si>
  <si>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</si>
  <si>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</si>
  <si>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</si>
  <si>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</si>
  <si>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</si>
  <si>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</si>
  <si>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</si>
  <si>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</si>
  <si>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</si>
  <si>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</si>
  <si>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</si>
  <si>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</si>
  <si>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 xml:space="preserve">    Week Ending &gt;&gt;</t>
  </si>
  <si>
    <t>2: Row 7/8 contains the headers for the many rows that follow.  These row headers are color coded:</t>
  </si>
  <si>
    <t>Note: you must add new rows in the main body of the WBS (see SOW for details)</t>
  </si>
  <si>
    <t>3: Cells with a colored background usually contain formulas that you should not change unless you are extending</t>
  </si>
  <si>
    <t>4: You may insert rows as needed to accommodate all of the tasks that you plan to do for the course.</t>
  </si>
  <si>
    <t>5: You should study every formula and every graph and understand what it is and why.  This may be on an exam.</t>
  </si>
  <si>
    <t>Enter total hours worked on the task in the column corresponding to the current week (column S through AF).</t>
  </si>
  <si>
    <t>Thus this value may change each week.</t>
  </si>
  <si>
    <t>2019 Fall</t>
  </si>
  <si>
    <t>Fall, 2019</t>
  </si>
  <si>
    <t>Copy the value, not the formula.  I.e., don't just copy. Use copy / paste special / values</t>
  </si>
  <si>
    <r>
      <t xml:space="preserve">The earned value for each week goes in the </t>
    </r>
    <r>
      <rPr>
        <b/>
        <sz val="10"/>
        <rFont val="Arial"/>
        <family val="2"/>
      </rPr>
      <t>hours earned this week</t>
    </r>
    <r>
      <rPr>
        <sz val="10"/>
        <rFont val="Arial"/>
        <family val="2"/>
      </rPr>
      <t xml:space="preserve"> row for the current week (near the bottom) </t>
    </r>
  </si>
  <si>
    <t>Here is how to compute the earned value each week:</t>
  </si>
  <si>
    <t>Set the hours earned this week to 0 (I suggest you do this on scratch paper, not in the spreadsheet)</t>
  </si>
  <si>
    <r>
      <t xml:space="preserve">For each task that you </t>
    </r>
    <r>
      <rPr>
        <b/>
        <sz val="10"/>
        <rFont val="Arial"/>
        <family val="2"/>
      </rPr>
      <t>completed</t>
    </r>
    <r>
      <rPr>
        <sz val="10"/>
        <rFont val="Arial"/>
        <family val="2"/>
      </rPr>
      <t xml:space="preserve"> during the current week:</t>
    </r>
  </si>
  <si>
    <r>
      <t xml:space="preserve">Find the </t>
    </r>
    <r>
      <rPr>
        <b/>
        <sz val="10"/>
        <rFont val="Arial"/>
        <family val="2"/>
      </rPr>
      <t>originally estimated hours</t>
    </r>
    <r>
      <rPr>
        <sz val="10"/>
        <rFont val="Arial"/>
        <family val="2"/>
      </rPr>
      <t xml:space="preserve"> for that task and </t>
    </r>
    <r>
      <rPr>
        <b/>
        <sz val="10"/>
        <color rgb="FF0000FF"/>
        <rFont val="Arial"/>
        <family val="2"/>
      </rPr>
      <t>add it</t>
    </r>
    <r>
      <rPr>
        <sz val="10"/>
        <rFont val="Arial"/>
        <family val="2"/>
      </rPr>
      <t xml:space="preserve"> to the hours earned this week</t>
    </r>
  </si>
  <si>
    <t>(Do not include tasks that you did not complete this week.)</t>
  </si>
  <si>
    <r>
      <t xml:space="preserve">Place the earned value for the week in the </t>
    </r>
    <r>
      <rPr>
        <b/>
        <sz val="10"/>
        <rFont val="Arial"/>
        <family val="2"/>
      </rPr>
      <t>hours earned this week</t>
    </r>
    <r>
      <rPr>
        <sz val="10"/>
        <rFont val="Arial"/>
        <family val="2"/>
      </rPr>
      <t xml:space="preserve"> row. This will update the earned value chart accordingly.</t>
    </r>
  </si>
  <si>
    <t>See the SOW and below for how to compute the earned value each week.  Be sure to do this exactly as described.</t>
  </si>
  <si>
    <r>
      <t xml:space="preserve">When you have added the </t>
    </r>
    <r>
      <rPr>
        <b/>
        <sz val="10"/>
        <rFont val="Arial"/>
        <family val="2"/>
      </rPr>
      <t>originally estimated hours</t>
    </r>
    <r>
      <rPr>
        <sz val="10"/>
        <rFont val="Arial"/>
        <family val="2"/>
      </rPr>
      <t xml:space="preserve"> for all the completed tasks, this total will be the earned value for the week. </t>
    </r>
  </si>
  <si>
    <t>If you did not complete any tasks this week, your earned value for the week is 0.</t>
  </si>
  <si>
    <r>
      <t xml:space="preserve">Repeat for the next </t>
    </r>
    <r>
      <rPr>
        <b/>
        <sz val="10"/>
        <rFont val="Arial"/>
        <family val="2"/>
      </rPr>
      <t>completed</t>
    </r>
    <r>
      <rPr>
        <sz val="10"/>
        <rFont val="Arial"/>
        <family val="2"/>
      </rPr>
      <t xml:space="preserve"> task until you have done this for all tasks that were </t>
    </r>
    <r>
      <rPr>
        <b/>
        <sz val="10"/>
        <rFont val="Arial"/>
        <family val="2"/>
      </rPr>
      <t>completed</t>
    </r>
    <r>
      <rPr>
        <sz val="10"/>
        <rFont val="Arial"/>
        <family val="2"/>
      </rPr>
      <t xml:space="preserve"> this week</t>
    </r>
  </si>
  <si>
    <t>Goutami Padmanabhan</t>
  </si>
  <si>
    <t>Recording and Analysis DRAT Tool</t>
  </si>
  <si>
    <t>Record the defect data</t>
  </si>
  <si>
    <t xml:space="preserve">Refinement and analysis of the data </t>
  </si>
  <si>
    <t>Generate various graphs</t>
  </si>
  <si>
    <t>Shifting and sorting the data</t>
  </si>
  <si>
    <t>Extracting subsets of the data</t>
  </si>
  <si>
    <t xml:space="preserve">Computing totals, averages and other measures </t>
  </si>
  <si>
    <t>Documentation</t>
  </si>
  <si>
    <t xml:space="preserve">Prepare a Defect Analysis Report </t>
  </si>
  <si>
    <t>Analysis Tool Description</t>
  </si>
  <si>
    <t>Individual Measure and Graph Descriptions</t>
  </si>
  <si>
    <t>Summary and Recommendations</t>
  </si>
  <si>
    <t>Submit A2</t>
  </si>
  <si>
    <t>Phase 1</t>
  </si>
  <si>
    <t>Phase 2</t>
  </si>
  <si>
    <t>Main Program</t>
  </si>
  <si>
    <t>Produce a flowgraph of the main program</t>
  </si>
  <si>
    <t>Compute the cyclomatic complexity of the main program</t>
  </si>
  <si>
    <t>Function</t>
  </si>
  <si>
    <t>Write a C function</t>
  </si>
  <si>
    <t>Produce a flowgraph of the function</t>
  </si>
  <si>
    <t>Compute the cyclomatic complexity of the function</t>
  </si>
  <si>
    <t>Review and evaluate each of three programs</t>
  </si>
  <si>
    <t>Prepare a report in Word document</t>
  </si>
  <si>
    <t>Review the function and evaluate any errors</t>
  </si>
  <si>
    <t>Produce a flowgraph</t>
  </si>
  <si>
    <t xml:space="preserve">Compute the cyclomatic complexity </t>
  </si>
  <si>
    <t>Study Module 1</t>
  </si>
  <si>
    <t>Study Modules 1-5</t>
  </si>
  <si>
    <t>Time-table plan to study for Final Exam</t>
  </si>
  <si>
    <t>Study Module 2</t>
  </si>
  <si>
    <t>Study Module 3</t>
  </si>
  <si>
    <t>Study Module 4</t>
  </si>
  <si>
    <t>Study Module 5</t>
  </si>
  <si>
    <t>Study Modules 6-10</t>
  </si>
  <si>
    <t>Study Module 6</t>
  </si>
  <si>
    <t>Study Module 7</t>
  </si>
  <si>
    <t>Study Module 8</t>
  </si>
  <si>
    <t>Study Module 9</t>
  </si>
  <si>
    <t>Study Module 10</t>
  </si>
  <si>
    <t>Study Modules 11-15</t>
  </si>
  <si>
    <t>Study Modules 16-20</t>
  </si>
  <si>
    <t>Study Module 11</t>
  </si>
  <si>
    <t>Study Module 12</t>
  </si>
  <si>
    <t>Study Module 13</t>
  </si>
  <si>
    <t>Study Module 14</t>
  </si>
  <si>
    <t>Study Module 15</t>
  </si>
  <si>
    <t>Study Module 16</t>
  </si>
  <si>
    <t>Study Module 17</t>
  </si>
  <si>
    <t>Study Module 18</t>
  </si>
  <si>
    <t>Study Module 19</t>
  </si>
  <si>
    <t>Study Module 20</t>
  </si>
  <si>
    <t>Final Revision for Midterm Exam</t>
  </si>
  <si>
    <t>Questions Clarification for Midterm with Professor or TA</t>
  </si>
  <si>
    <t>Questions Clarification for Finals with Professor or TA</t>
  </si>
  <si>
    <t>Final Revision for Final Exam</t>
  </si>
  <si>
    <t>Study Modules 21-25</t>
  </si>
  <si>
    <t>Study Module 21</t>
  </si>
  <si>
    <t>Study Module 22</t>
  </si>
  <si>
    <t>Study Module 23</t>
  </si>
  <si>
    <t>Study Module 24</t>
  </si>
  <si>
    <t>Study Module 25</t>
  </si>
  <si>
    <t>Study Modules 26-30</t>
  </si>
  <si>
    <t>Study Module 26</t>
  </si>
  <si>
    <t>Study Module 27</t>
  </si>
  <si>
    <t>Study Module 28</t>
  </si>
  <si>
    <t>Study Module 29</t>
  </si>
  <si>
    <t>Study Module 30</t>
  </si>
  <si>
    <t>Study Module 31</t>
  </si>
  <si>
    <t>Study Module 32</t>
  </si>
  <si>
    <t>Study Module 33</t>
  </si>
  <si>
    <t>Study Module 34</t>
  </si>
  <si>
    <t>Study Module 35</t>
  </si>
  <si>
    <t>Study Module 36</t>
  </si>
  <si>
    <t>Study Module 37</t>
  </si>
  <si>
    <t>Define</t>
  </si>
  <si>
    <t>Identify two CTQs</t>
  </si>
  <si>
    <t>Explain the measure for base and compound measures</t>
  </si>
  <si>
    <t>Measure</t>
  </si>
  <si>
    <t>ANALYZE - slow response problem</t>
  </si>
  <si>
    <t>ANALYZE - high defect rate problem</t>
  </si>
  <si>
    <t>Describe the process flow using a swim lane diagram</t>
  </si>
  <si>
    <t>Examine all handouts to identify the people involved</t>
  </si>
  <si>
    <t xml:space="preserve">Produce a simple table of people and organizations </t>
  </si>
  <si>
    <t>Determine the dependencies</t>
  </si>
  <si>
    <t>Produce a swim lane diagram</t>
  </si>
  <si>
    <t xml:space="preserve">Examine the swim lane diagram and the IPC information </t>
  </si>
  <si>
    <t>Analyze root causes of the customer’s slow response time problem</t>
  </si>
  <si>
    <t xml:space="preserve">Produce a Summary of Causes table </t>
  </si>
  <si>
    <t xml:space="preserve">Produce a cause map (causal model) </t>
  </si>
  <si>
    <t>Determine causes of the high defect rate problem</t>
  </si>
  <si>
    <t xml:space="preserve">Phase 1 - identify relationships between defect level and factors </t>
  </si>
  <si>
    <t xml:space="preserve">Phase 2 - identify correlations </t>
  </si>
  <si>
    <t>Phase 3 - Produce a cause map (causal model)</t>
  </si>
  <si>
    <t>IMPROVE</t>
  </si>
  <si>
    <t xml:space="preserve">Produce a Table of Most Important Root Causes </t>
  </si>
  <si>
    <t>Explain the Recommended Solutions</t>
  </si>
  <si>
    <t>Submit A4</t>
  </si>
  <si>
    <t>Time-table plan to study for Midterm Exam</t>
  </si>
  <si>
    <t xml:space="preserve">Post-release Quality Average Normalized by Size </t>
  </si>
  <si>
    <t xml:space="preserve">Post-release Quality by Development Process </t>
  </si>
  <si>
    <t xml:space="preserve">Post-release Quality by Programming Language </t>
  </si>
  <si>
    <t>Post-release Quality History</t>
  </si>
  <si>
    <t xml:space="preserve">Current Quality Total </t>
  </si>
  <si>
    <t xml:space="preserve">Current Quality Total Normalized by Size </t>
  </si>
  <si>
    <t>Current Quality Total Normalized by Number of Products</t>
  </si>
  <si>
    <t>Submit A3 Phase 1</t>
  </si>
  <si>
    <t>Submit A3 Phase 2</t>
  </si>
  <si>
    <t>Review the assignment A2 and resolve issues</t>
  </si>
  <si>
    <t>Review the assignment A4 and resolve issues</t>
  </si>
  <si>
    <t>Review the assignment A3 Phase 2 and resolve issues</t>
  </si>
  <si>
    <t>Review the assignment A3 Phase1 and resolve issues</t>
  </si>
  <si>
    <t>Study Modules 31-38</t>
  </si>
  <si>
    <t>Study Module 38</t>
  </si>
  <si>
    <t>Determine the order of processes</t>
  </si>
  <si>
    <t>File Name of the function</t>
  </si>
  <si>
    <t>Describe errors and explain correction</t>
  </si>
  <si>
    <t>Calculating cyclomatic complexity</t>
  </si>
  <si>
    <t>Identify the overall root causes</t>
  </si>
  <si>
    <t>Explain root causes</t>
  </si>
  <si>
    <t>Enter Actual and Earned Hours for week ending 8/30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</si>
</sst>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;@"/>
  </numFmts>
  <fonts count="3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0"/>
      <color rgb="FF0000FF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b/>
      <sz val="10"/>
      <color rgb="FF99CCFF"/>
      <name val="Arial"/>
      <family val="2"/>
    </font>
    <font>
      <sz val="12"/>
      <name val="Times New Roman"/>
      <family val="1"/>
    </font>
    <font>
      <sz val="18"/>
      <name val="Arial"/>
      <family val="2"/>
    </font>
    <font>
      <b/>
      <sz val="22"/>
      <name val="Times New Roman"/>
      <family val="1"/>
    </font>
    <font>
      <b/>
      <sz val="12"/>
      <name val="Times New Roman"/>
      <family val="1"/>
    </font>
    <font>
      <sz val="16"/>
      <name val="Arial"/>
      <family val="2"/>
    </font>
    <font>
      <sz val="18"/>
      <color rgb="FF0000FF"/>
      <name val="Arial"/>
      <family val="2"/>
    </font>
    <font>
      <u/>
      <sz val="14"/>
      <name val="Arial"/>
      <family val="2"/>
    </font>
    <font>
      <sz val="10"/>
      <color theme="0"/>
      <name val="Arial"/>
      <family val="2"/>
    </font>
    <font>
      <b/>
      <sz val="16"/>
      <color rgb="FFFF0000"/>
      <name val="Arial"/>
      <family val="2"/>
    </font>
    <font>
      <b/>
      <sz val="15"/>
      <color rgb="FFFF0000"/>
      <name val="Arial"/>
      <family val="2"/>
    </font>
    <font>
      <sz val="10"/>
      <name val="Arial Narrow"/>
      <family val="2"/>
    </font>
    <font>
      <u/>
      <sz val="10"/>
      <name val="Arial Narrow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sz val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0066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 style="medium">
        <color indexed="64"/>
      </left>
      <right style="double">
        <color auto="1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3" borderId="10" xfId="0" applyFont="1" applyFill="1" applyBorder="1"/>
    <xf numFmtId="164" fontId="1" fillId="2" borderId="12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3" borderId="22" xfId="0" applyFont="1" applyFill="1" applyBorder="1"/>
    <xf numFmtId="0" fontId="0" fillId="0" borderId="0" xfId="0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center"/>
    </xf>
    <xf numFmtId="0" fontId="0" fillId="12" borderId="0" xfId="0" applyFill="1"/>
    <xf numFmtId="0" fontId="4" fillId="12" borderId="0" xfId="0" applyFont="1" applyFill="1"/>
    <xf numFmtId="0" fontId="0" fillId="12" borderId="33" xfId="0" applyFill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0" xfId="0" applyBorder="1"/>
    <xf numFmtId="0" fontId="0" fillId="12" borderId="35" xfId="0" applyFill="1" applyBorder="1"/>
    <xf numFmtId="0" fontId="0" fillId="12" borderId="36" xfId="0" applyFill="1" applyBorder="1" applyAlignment="1">
      <alignment horizontal="center"/>
    </xf>
    <xf numFmtId="0" fontId="0" fillId="12" borderId="36" xfId="0" applyFill="1" applyBorder="1"/>
    <xf numFmtId="0" fontId="0" fillId="6" borderId="0" xfId="0" applyFill="1" applyBorder="1"/>
    <xf numFmtId="0" fontId="0" fillId="6" borderId="30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0" fillId="6" borderId="36" xfId="0" applyFill="1" applyBorder="1"/>
    <xf numFmtId="0" fontId="0" fillId="6" borderId="37" xfId="0" applyFill="1" applyBorder="1"/>
    <xf numFmtId="0" fontId="0" fillId="11" borderId="30" xfId="0" applyFill="1" applyBorder="1"/>
    <xf numFmtId="0" fontId="0" fillId="11" borderId="31" xfId="0" applyFill="1" applyBorder="1"/>
    <xf numFmtId="0" fontId="0" fillId="11" borderId="32" xfId="0" applyFill="1" applyBorder="1"/>
    <xf numFmtId="0" fontId="0" fillId="11" borderId="33" xfId="0" applyFill="1" applyBorder="1"/>
    <xf numFmtId="0" fontId="0" fillId="11" borderId="0" xfId="0" applyFill="1" applyBorder="1"/>
    <xf numFmtId="0" fontId="0" fillId="11" borderId="34" xfId="0" applyFill="1" applyBorder="1"/>
    <xf numFmtId="0" fontId="0" fillId="11" borderId="35" xfId="0" applyFill="1" applyBorder="1"/>
    <xf numFmtId="0" fontId="0" fillId="11" borderId="36" xfId="0" applyFill="1" applyBorder="1"/>
    <xf numFmtId="0" fontId="0" fillId="11" borderId="37" xfId="0" applyFill="1" applyBorder="1"/>
    <xf numFmtId="164" fontId="0" fillId="10" borderId="1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0" borderId="43" xfId="0" applyFill="1" applyBorder="1"/>
    <xf numFmtId="0" fontId="0" fillId="12" borderId="0" xfId="0" applyFill="1" applyAlignment="1">
      <alignment wrapText="1"/>
    </xf>
    <xf numFmtId="0" fontId="7" fillId="4" borderId="13" xfId="0" applyFont="1" applyFill="1" applyBorder="1" applyAlignment="1">
      <alignment horizontal="center" vertical="center" wrapText="1"/>
    </xf>
    <xf numFmtId="0" fontId="1" fillId="13" borderId="36" xfId="0" applyFont="1" applyFill="1" applyBorder="1"/>
    <xf numFmtId="0" fontId="0" fillId="14" borderId="30" xfId="0" applyFill="1" applyBorder="1"/>
    <xf numFmtId="0" fontId="0" fillId="14" borderId="31" xfId="0" applyFill="1" applyBorder="1"/>
    <xf numFmtId="0" fontId="0" fillId="14" borderId="32" xfId="0" applyFill="1" applyBorder="1"/>
    <xf numFmtId="0" fontId="0" fillId="14" borderId="33" xfId="0" applyFill="1" applyBorder="1"/>
    <xf numFmtId="0" fontId="0" fillId="14" borderId="0" xfId="0" applyFill="1" applyBorder="1"/>
    <xf numFmtId="0" fontId="0" fillId="14" borderId="34" xfId="0" applyFill="1" applyBorder="1"/>
    <xf numFmtId="0" fontId="0" fillId="14" borderId="35" xfId="0" applyFill="1" applyBorder="1"/>
    <xf numFmtId="0" fontId="0" fillId="14" borderId="36" xfId="0" applyFill="1" applyBorder="1"/>
    <xf numFmtId="0" fontId="0" fillId="14" borderId="37" xfId="0" applyFill="1" applyBorder="1"/>
    <xf numFmtId="0" fontId="1" fillId="12" borderId="0" xfId="0" applyFont="1" applyFill="1" applyBorder="1" applyAlignment="1">
      <alignment horizontal="center" vertical="center" wrapText="1"/>
    </xf>
    <xf numFmtId="164" fontId="1" fillId="2" borderId="48" xfId="0" applyNumberFormat="1" applyFont="1" applyFill="1" applyBorder="1" applyAlignment="1">
      <alignment horizontal="center"/>
    </xf>
    <xf numFmtId="164" fontId="1" fillId="2" borderId="49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0" fontId="0" fillId="10" borderId="42" xfId="0" applyFill="1" applyBorder="1"/>
    <xf numFmtId="164" fontId="0" fillId="13" borderId="36" xfId="0" applyNumberFormat="1" applyFill="1" applyBorder="1" applyAlignment="1">
      <alignment horizontal="left"/>
    </xf>
    <xf numFmtId="1" fontId="0" fillId="0" borderId="8" xfId="0" applyNumberFormat="1" applyBorder="1"/>
    <xf numFmtId="164" fontId="0" fillId="6" borderId="8" xfId="0" applyNumberFormat="1" applyFill="1" applyBorder="1" applyAlignment="1">
      <alignment horizontal="center"/>
    </xf>
    <xf numFmtId="165" fontId="1" fillId="4" borderId="13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23" xfId="0" applyFont="1" applyFill="1" applyBorder="1" applyAlignment="1">
      <alignment horizontal="center" vertical="center" wrapText="1"/>
    </xf>
    <xf numFmtId="0" fontId="0" fillId="12" borderId="37" xfId="0" applyFill="1" applyBorder="1"/>
    <xf numFmtId="0" fontId="0" fillId="12" borderId="32" xfId="0" applyFill="1" applyBorder="1"/>
    <xf numFmtId="0" fontId="0" fillId="12" borderId="34" xfId="0" applyFill="1" applyBorder="1"/>
    <xf numFmtId="0" fontId="0" fillId="12" borderId="31" xfId="0" applyFill="1" applyBorder="1"/>
    <xf numFmtId="0" fontId="2" fillId="12" borderId="0" xfId="0" applyFont="1" applyFill="1"/>
    <xf numFmtId="0" fontId="1" fillId="12" borderId="0" xfId="0" applyFont="1" applyFill="1"/>
    <xf numFmtId="0" fontId="3" fillId="12" borderId="0" xfId="0" applyFont="1" applyFill="1"/>
    <xf numFmtId="0" fontId="0" fillId="12" borderId="0" xfId="0" applyFill="1" applyAlignment="1">
      <alignment horizontal="center"/>
    </xf>
    <xf numFmtId="0" fontId="5" fillId="12" borderId="0" xfId="0" applyFont="1" applyFill="1"/>
    <xf numFmtId="164" fontId="0" fillId="12" borderId="0" xfId="0" applyNumberFormat="1" applyFill="1" applyAlignment="1">
      <alignment horizontal="left"/>
    </xf>
    <xf numFmtId="0" fontId="0" fillId="12" borderId="0" xfId="0" applyFill="1" applyAlignment="1">
      <alignment horizontal="center" vertical="center"/>
    </xf>
    <xf numFmtId="0" fontId="2" fillId="12" borderId="42" xfId="0" applyFont="1" applyFill="1" applyBorder="1" applyAlignment="1">
      <alignment horizontal="left" vertical="center"/>
    </xf>
    <xf numFmtId="0" fontId="2" fillId="7" borderId="42" xfId="0" applyFont="1" applyFill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12" borderId="30" xfId="0" applyFill="1" applyBorder="1"/>
    <xf numFmtId="0" fontId="2" fillId="12" borderId="44" xfId="0" applyFont="1" applyFill="1" applyBorder="1" applyAlignment="1">
      <alignment horizontal="left"/>
    </xf>
    <xf numFmtId="0" fontId="2" fillId="0" borderId="42" xfId="0" applyFont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2" fillId="12" borderId="42" xfId="0" applyFont="1" applyFill="1" applyBorder="1" applyAlignment="1">
      <alignment horizontal="left"/>
    </xf>
    <xf numFmtId="0" fontId="2" fillId="12" borderId="25" xfId="0" applyFont="1" applyFill="1" applyBorder="1" applyAlignment="1">
      <alignment horizontal="left"/>
    </xf>
    <xf numFmtId="0" fontId="2" fillId="6" borderId="25" xfId="0" applyFont="1" applyFill="1" applyBorder="1" applyAlignment="1">
      <alignment horizontal="left"/>
    </xf>
    <xf numFmtId="0" fontId="2" fillId="6" borderId="42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/>
    </xf>
    <xf numFmtId="0" fontId="2" fillId="6" borderId="44" xfId="0" applyFont="1" applyFill="1" applyBorder="1" applyAlignment="1">
      <alignment horizontal="left"/>
    </xf>
    <xf numFmtId="0" fontId="2" fillId="7" borderId="25" xfId="0" applyFont="1" applyFill="1" applyBorder="1" applyAlignment="1">
      <alignment horizontal="left"/>
    </xf>
    <xf numFmtId="164" fontId="1" fillId="12" borderId="1" xfId="0" applyNumberFormat="1" applyFont="1" applyFill="1" applyBorder="1" applyAlignment="1">
      <alignment horizontal="center" vertical="center"/>
    </xf>
    <xf numFmtId="0" fontId="0" fillId="16" borderId="36" xfId="0" applyFill="1" applyBorder="1"/>
    <xf numFmtId="0" fontId="0" fillId="16" borderId="34" xfId="0" applyFill="1" applyBorder="1"/>
    <xf numFmtId="0" fontId="0" fillId="16" borderId="37" xfId="0" applyFill="1" applyBorder="1"/>
    <xf numFmtId="0" fontId="0" fillId="17" borderId="18" xfId="0" applyFill="1" applyBorder="1"/>
    <xf numFmtId="0" fontId="0" fillId="17" borderId="19" xfId="0" applyFill="1" applyBorder="1"/>
    <xf numFmtId="0" fontId="1" fillId="17" borderId="14" xfId="0" applyFont="1" applyFill="1" applyBorder="1" applyAlignment="1">
      <alignment horizontal="center"/>
    </xf>
    <xf numFmtId="164" fontId="1" fillId="17" borderId="17" xfId="0" applyNumberFormat="1" applyFont="1" applyFill="1" applyBorder="1" applyAlignment="1">
      <alignment horizontal="center" vertical="center"/>
    </xf>
    <xf numFmtId="0" fontId="0" fillId="18" borderId="0" xfId="0" applyFill="1" applyBorder="1" applyAlignment="1"/>
    <xf numFmtId="0" fontId="0" fillId="18" borderId="38" xfId="0" applyFill="1" applyBorder="1" applyAlignment="1"/>
    <xf numFmtId="164" fontId="0" fillId="6" borderId="17" xfId="0" applyNumberFormat="1" applyFill="1" applyBorder="1" applyAlignment="1">
      <alignment horizontal="center"/>
    </xf>
    <xf numFmtId="1" fontId="0" fillId="19" borderId="43" xfId="0" applyNumberFormat="1" applyFill="1" applyBorder="1"/>
    <xf numFmtId="0" fontId="2" fillId="19" borderId="42" xfId="0" applyFont="1" applyFill="1" applyBorder="1" applyAlignment="1">
      <alignment horizontal="left"/>
    </xf>
    <xf numFmtId="0" fontId="2" fillId="19" borderId="42" xfId="0" applyFont="1" applyFill="1" applyBorder="1" applyAlignment="1">
      <alignment horizontal="left" vertical="center"/>
    </xf>
    <xf numFmtId="0" fontId="2" fillId="19" borderId="44" xfId="0" applyFont="1" applyFill="1" applyBorder="1" applyAlignment="1">
      <alignment horizontal="left"/>
    </xf>
    <xf numFmtId="164" fontId="14" fillId="19" borderId="43" xfId="0" applyNumberFormat="1" applyFont="1" applyFill="1" applyBorder="1" applyAlignment="1">
      <alignment horizontal="center" vertical="center"/>
    </xf>
    <xf numFmtId="164" fontId="14" fillId="19" borderId="42" xfId="0" applyNumberFormat="1" applyFont="1" applyFill="1" applyBorder="1" applyAlignment="1">
      <alignment horizontal="center" vertical="center"/>
    </xf>
    <xf numFmtId="0" fontId="14" fillId="19" borderId="42" xfId="0" applyFont="1" applyFill="1" applyBorder="1" applyAlignment="1">
      <alignment horizontal="center" vertical="center"/>
    </xf>
    <xf numFmtId="164" fontId="14" fillId="19" borderId="44" xfId="0" applyNumberFormat="1" applyFont="1" applyFill="1" applyBorder="1" applyAlignment="1">
      <alignment horizontal="center"/>
    </xf>
    <xf numFmtId="164" fontId="0" fillId="19" borderId="17" xfId="0" applyNumberFormat="1" applyFill="1" applyBorder="1" applyAlignment="1">
      <alignment horizontal="center"/>
    </xf>
    <xf numFmtId="164" fontId="0" fillId="19" borderId="8" xfId="0" applyNumberFormat="1" applyFill="1" applyBorder="1" applyAlignment="1">
      <alignment horizontal="center"/>
    </xf>
    <xf numFmtId="0" fontId="1" fillId="19" borderId="42" xfId="0" applyFont="1" applyFill="1" applyBorder="1" applyAlignment="1">
      <alignment horizontal="left" vertical="center"/>
    </xf>
    <xf numFmtId="0" fontId="0" fillId="19" borderId="0" xfId="0" applyFill="1"/>
    <xf numFmtId="0" fontId="16" fillId="0" borderId="0" xfId="0" applyFont="1"/>
    <xf numFmtId="0" fontId="16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justify" vertical="center"/>
    </xf>
    <xf numFmtId="0" fontId="17" fillId="12" borderId="0" xfId="0" applyFont="1" applyFill="1" applyBorder="1" applyAlignment="1">
      <alignment horizontal="left" vertical="center"/>
    </xf>
    <xf numFmtId="0" fontId="18" fillId="12" borderId="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/>
    </xf>
    <xf numFmtId="0" fontId="16" fillId="12" borderId="33" xfId="0" applyFont="1" applyFill="1" applyBorder="1"/>
    <xf numFmtId="0" fontId="16" fillId="12" borderId="0" xfId="0" applyFont="1" applyFill="1" applyBorder="1"/>
    <xf numFmtId="0" fontId="20" fillId="12" borderId="52" xfId="0" applyFont="1" applyFill="1" applyBorder="1" applyAlignment="1">
      <alignment horizontal="center"/>
    </xf>
    <xf numFmtId="0" fontId="0" fillId="12" borderId="53" xfId="0" applyFill="1" applyBorder="1"/>
    <xf numFmtId="0" fontId="19" fillId="12" borderId="0" xfId="0" applyFont="1" applyFill="1" applyBorder="1"/>
    <xf numFmtId="0" fontId="2" fillId="12" borderId="0" xfId="0" applyFont="1" applyFill="1" applyBorder="1"/>
    <xf numFmtId="0" fontId="2" fillId="12" borderId="0" xfId="0" quotePrefix="1" applyFont="1" applyFill="1" applyBorder="1"/>
    <xf numFmtId="0" fontId="16" fillId="12" borderId="34" xfId="0" applyFont="1" applyFill="1" applyBorder="1"/>
    <xf numFmtId="0" fontId="21" fillId="12" borderId="0" xfId="0" applyFont="1" applyFill="1" applyBorder="1"/>
    <xf numFmtId="0" fontId="19" fillId="12" borderId="52" xfId="0" applyFont="1" applyFill="1" applyBorder="1"/>
    <xf numFmtId="0" fontId="1" fillId="5" borderId="42" xfId="0" applyFont="1" applyFill="1" applyBorder="1" applyAlignment="1">
      <alignment horizontal="right"/>
    </xf>
    <xf numFmtId="0" fontId="22" fillId="12" borderId="0" xfId="0" applyFont="1" applyFill="1" applyBorder="1"/>
    <xf numFmtId="1" fontId="0" fillId="0" borderId="17" xfId="0" applyNumberFormat="1" applyBorder="1"/>
    <xf numFmtId="164" fontId="2" fillId="6" borderId="17" xfId="0" applyNumberFormat="1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10" xfId="0" applyFont="1" applyFill="1" applyBorder="1" applyAlignment="1">
      <alignment horizontal="center" wrapText="1"/>
    </xf>
    <xf numFmtId="0" fontId="8" fillId="9" borderId="23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/>
    </xf>
    <xf numFmtId="0" fontId="0" fillId="7" borderId="34" xfId="0" applyFill="1" applyBorder="1"/>
    <xf numFmtId="0" fontId="0" fillId="7" borderId="0" xfId="0" applyFill="1" applyBorder="1"/>
    <xf numFmtId="0" fontId="0" fillId="7" borderId="36" xfId="0" applyFill="1" applyBorder="1"/>
    <xf numFmtId="0" fontId="0" fillId="7" borderId="36" xfId="0" applyFill="1" applyBorder="1" applyAlignment="1">
      <alignment horizontal="center"/>
    </xf>
    <xf numFmtId="0" fontId="0" fillId="7" borderId="37" xfId="0" applyFill="1" applyBorder="1"/>
    <xf numFmtId="0" fontId="0" fillId="7" borderId="32" xfId="0" applyFill="1" applyBorder="1"/>
    <xf numFmtId="0" fontId="0" fillId="7" borderId="34" xfId="0" applyFill="1" applyBorder="1" applyAlignment="1">
      <alignment wrapText="1"/>
    </xf>
    <xf numFmtId="0" fontId="0" fillId="7" borderId="30" xfId="0" applyFill="1" applyBorder="1"/>
    <xf numFmtId="0" fontId="0" fillId="7" borderId="33" xfId="0" applyFill="1" applyBorder="1"/>
    <xf numFmtId="0" fontId="0" fillId="7" borderId="35" xfId="0" applyFill="1" applyBorder="1"/>
    <xf numFmtId="0" fontId="1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top" wrapText="1"/>
    </xf>
    <xf numFmtId="0" fontId="6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vertical="top"/>
    </xf>
    <xf numFmtId="164" fontId="0" fillId="7" borderId="36" xfId="0" applyNumberFormat="1" applyFill="1" applyBorder="1" applyAlignment="1">
      <alignment horizontal="left"/>
    </xf>
    <xf numFmtId="0" fontId="0" fillId="7" borderId="36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1" fillId="23" borderId="20" xfId="0" applyFont="1" applyFill="1" applyBorder="1" applyAlignment="1">
      <alignment horizontal="right"/>
    </xf>
    <xf numFmtId="0" fontId="1" fillId="23" borderId="21" xfId="0" applyFont="1" applyFill="1" applyBorder="1" applyAlignment="1">
      <alignment horizontal="right"/>
    </xf>
    <xf numFmtId="0" fontId="1" fillId="23" borderId="21" xfId="0" applyFont="1" applyFill="1" applyBorder="1" applyAlignment="1">
      <alignment horizontal="right" vertical="center"/>
    </xf>
    <xf numFmtId="164" fontId="2" fillId="23" borderId="12" xfId="0" applyNumberFormat="1" applyFont="1" applyFill="1" applyBorder="1" applyAlignment="1">
      <alignment horizontal="right" vertical="center"/>
    </xf>
    <xf numFmtId="164" fontId="1" fillId="23" borderId="16" xfId="0" applyNumberFormat="1" applyFont="1" applyFill="1" applyBorder="1" applyAlignment="1">
      <alignment horizontal="center"/>
    </xf>
    <xf numFmtId="0" fontId="1" fillId="8" borderId="55" xfId="0" applyFont="1" applyFill="1" applyBorder="1" applyAlignment="1">
      <alignment horizontal="center"/>
    </xf>
    <xf numFmtId="0" fontId="1" fillId="8" borderId="55" xfId="0" applyFont="1" applyFill="1" applyBorder="1" applyAlignment="1">
      <alignment horizontal="center" wrapText="1"/>
    </xf>
    <xf numFmtId="164" fontId="0" fillId="8" borderId="55" xfId="0" applyNumberFormat="1" applyFill="1" applyBorder="1" applyAlignment="1">
      <alignment horizontal="center"/>
    </xf>
    <xf numFmtId="164" fontId="0" fillId="8" borderId="34" xfId="0" applyNumberForma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 applyBorder="1"/>
    <xf numFmtId="0" fontId="11" fillId="18" borderId="0" xfId="0" applyFont="1" applyFill="1" applyBorder="1"/>
    <xf numFmtId="0" fontId="0" fillId="18" borderId="38" xfId="0" applyFill="1" applyBorder="1"/>
    <xf numFmtId="0" fontId="0" fillId="7" borderId="53" xfId="0" applyFill="1" applyBorder="1" applyAlignment="1">
      <alignment horizontal="center"/>
    </xf>
    <xf numFmtId="0" fontId="0" fillId="7" borderId="53" xfId="0" applyFill="1" applyBorder="1"/>
    <xf numFmtId="0" fontId="0" fillId="7" borderId="53" xfId="0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6" borderId="44" xfId="0" applyNumberFormat="1" applyFill="1" applyBorder="1" applyAlignment="1">
      <alignment horizontal="center"/>
    </xf>
    <xf numFmtId="0" fontId="0" fillId="7" borderId="56" xfId="0" applyFill="1" applyBorder="1"/>
    <xf numFmtId="0" fontId="0" fillId="7" borderId="56" xfId="0" applyFill="1" applyBorder="1" applyAlignment="1">
      <alignment wrapText="1"/>
    </xf>
    <xf numFmtId="0" fontId="0" fillId="13" borderId="31" xfId="0" applyFill="1" applyBorder="1"/>
    <xf numFmtId="164" fontId="1" fillId="2" borderId="57" xfId="0" applyNumberFormat="1" applyFont="1" applyFill="1" applyBorder="1" applyAlignment="1">
      <alignment horizontal="center"/>
    </xf>
    <xf numFmtId="164" fontId="1" fillId="2" borderId="59" xfId="0" applyNumberFormat="1" applyFont="1" applyFill="1" applyBorder="1" applyAlignment="1">
      <alignment horizontal="center"/>
    </xf>
    <xf numFmtId="164" fontId="0" fillId="2" borderId="61" xfId="0" applyNumberFormat="1" applyFill="1" applyBorder="1"/>
    <xf numFmtId="0" fontId="1" fillId="12" borderId="62" xfId="0" applyFont="1" applyFill="1" applyBorder="1" applyAlignment="1">
      <alignment horizontal="center" vertical="center"/>
    </xf>
    <xf numFmtId="164" fontId="1" fillId="2" borderId="64" xfId="0" applyNumberFormat="1" applyFont="1" applyFill="1" applyBorder="1" applyAlignment="1">
      <alignment horizontal="center"/>
    </xf>
    <xf numFmtId="164" fontId="0" fillId="18" borderId="63" xfId="0" applyNumberFormat="1" applyFill="1" applyBorder="1" applyAlignment="1">
      <alignment horizontal="left"/>
    </xf>
    <xf numFmtId="164" fontId="0" fillId="18" borderId="42" xfId="0" applyNumberFormat="1" applyFill="1" applyBorder="1" applyAlignment="1">
      <alignment horizontal="left"/>
    </xf>
    <xf numFmtId="0" fontId="10" fillId="18" borderId="44" xfId="0" applyFont="1" applyFill="1" applyBorder="1" applyAlignment="1">
      <alignment horizontal="righ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62" xfId="0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0" fontId="2" fillId="7" borderId="50" xfId="0" applyFont="1" applyFill="1" applyBorder="1" applyAlignment="1">
      <alignment horizontal="left"/>
    </xf>
    <xf numFmtId="0" fontId="2" fillId="7" borderId="50" xfId="0" applyFont="1" applyFill="1" applyBorder="1" applyAlignment="1">
      <alignment horizontal="left" vertical="center"/>
    </xf>
    <xf numFmtId="0" fontId="0" fillId="13" borderId="67" xfId="0" applyFill="1" applyBorder="1"/>
    <xf numFmtId="0" fontId="0" fillId="13" borderId="36" xfId="0" applyFill="1" applyBorder="1"/>
    <xf numFmtId="164" fontId="1" fillId="13" borderId="50" xfId="0" applyNumberFormat="1" applyFont="1" applyFill="1" applyBorder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164" fontId="1" fillId="13" borderId="66" xfId="0" applyNumberFormat="1" applyFont="1" applyFill="1" applyBorder="1" applyAlignment="1">
      <alignment horizontal="center"/>
    </xf>
    <xf numFmtId="164" fontId="0" fillId="8" borderId="68" xfId="0" applyNumberFormat="1" applyFill="1" applyBorder="1" applyAlignment="1">
      <alignment horizontal="center"/>
    </xf>
    <xf numFmtId="164" fontId="0" fillId="7" borderId="36" xfId="0" applyNumberForma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 wrapText="1"/>
    </xf>
    <xf numFmtId="0" fontId="1" fillId="5" borderId="63" xfId="0" applyFont="1" applyFill="1" applyBorder="1" applyAlignment="1">
      <alignment horizontal="right"/>
    </xf>
    <xf numFmtId="0" fontId="1" fillId="5" borderId="44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1" fillId="5" borderId="50" xfId="0" applyFont="1" applyFill="1" applyBorder="1" applyAlignment="1">
      <alignment horizontal="right"/>
    </xf>
    <xf numFmtId="0" fontId="1" fillId="5" borderId="66" xfId="0" applyFont="1" applyFill="1" applyBorder="1" applyAlignment="1">
      <alignment horizontal="right"/>
    </xf>
    <xf numFmtId="164" fontId="1" fillId="2" borderId="62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2" borderId="69" xfId="0" applyNumberFormat="1" applyFont="1" applyFill="1" applyBorder="1" applyAlignment="1">
      <alignment horizontal="center"/>
    </xf>
    <xf numFmtId="0" fontId="0" fillId="21" borderId="33" xfId="0" applyFill="1" applyBorder="1"/>
    <xf numFmtId="0" fontId="0" fillId="21" borderId="0" xfId="0" applyFill="1" applyBorder="1"/>
    <xf numFmtId="0" fontId="0" fillId="21" borderId="34" xfId="0" applyFill="1" applyBorder="1"/>
    <xf numFmtId="0" fontId="0" fillId="21" borderId="35" xfId="0" applyFill="1" applyBorder="1"/>
    <xf numFmtId="0" fontId="0" fillId="21" borderId="36" xfId="0" applyFill="1" applyBorder="1"/>
    <xf numFmtId="0" fontId="0" fillId="21" borderId="37" xfId="0" applyFill="1" applyBorder="1"/>
    <xf numFmtId="0" fontId="4" fillId="21" borderId="30" xfId="0" applyFont="1" applyFill="1" applyBorder="1"/>
    <xf numFmtId="0" fontId="0" fillId="21" borderId="31" xfId="0" applyFill="1" applyBorder="1"/>
    <xf numFmtId="0" fontId="0" fillId="21" borderId="32" xfId="0" applyFill="1" applyBorder="1"/>
    <xf numFmtId="0" fontId="0" fillId="18" borderId="30" xfId="0" applyFill="1" applyBorder="1"/>
    <xf numFmtId="0" fontId="0" fillId="18" borderId="31" xfId="0" applyFill="1" applyBorder="1"/>
    <xf numFmtId="0" fontId="0" fillId="18" borderId="32" xfId="0" applyFill="1" applyBorder="1"/>
    <xf numFmtId="0" fontId="0" fillId="18" borderId="33" xfId="0" applyFill="1" applyBorder="1"/>
    <xf numFmtId="0" fontId="0" fillId="18" borderId="34" xfId="0" applyFill="1" applyBorder="1"/>
    <xf numFmtId="0" fontId="0" fillId="18" borderId="35" xfId="0" applyFill="1" applyBorder="1"/>
    <xf numFmtId="0" fontId="0" fillId="18" borderId="36" xfId="0" applyFill="1" applyBorder="1"/>
    <xf numFmtId="0" fontId="0" fillId="18" borderId="37" xfId="0" applyFill="1" applyBorder="1"/>
    <xf numFmtId="0" fontId="2" fillId="12" borderId="0" xfId="0" applyFont="1" applyFill="1" applyBorder="1" applyAlignment="1">
      <alignment horizontal="right"/>
    </xf>
    <xf numFmtId="165" fontId="2" fillId="0" borderId="44" xfId="0" applyNumberFormat="1" applyFont="1" applyBorder="1" applyAlignment="1">
      <alignment horizontal="left"/>
    </xf>
    <xf numFmtId="0" fontId="25" fillId="7" borderId="0" xfId="0" applyFont="1" applyFill="1" applyBorder="1" applyAlignment="1">
      <alignment vertical="top"/>
    </xf>
    <xf numFmtId="0" fontId="26" fillId="24" borderId="23" xfId="0" applyFont="1" applyFill="1" applyBorder="1" applyAlignment="1">
      <alignment horizontal="center" vertical="top" wrapText="1"/>
    </xf>
    <xf numFmtId="0" fontId="25" fillId="24" borderId="23" xfId="0" applyFont="1" applyFill="1" applyBorder="1" applyAlignment="1">
      <alignment horizontal="center" vertical="top" wrapText="1"/>
    </xf>
    <xf numFmtId="0" fontId="1" fillId="18" borderId="0" xfId="0" applyFont="1" applyFill="1" applyBorder="1" applyAlignment="1">
      <alignment horizontal="right"/>
    </xf>
    <xf numFmtId="0" fontId="1" fillId="18" borderId="0" xfId="0" applyFont="1" applyFill="1" applyBorder="1" applyAlignment="1"/>
    <xf numFmtId="0" fontId="1" fillId="16" borderId="70" xfId="0" applyFont="1" applyFill="1" applyBorder="1" applyAlignment="1">
      <alignment horizontal="center" vertical="center" wrapText="1"/>
    </xf>
    <xf numFmtId="0" fontId="1" fillId="16" borderId="29" xfId="0" applyFont="1" applyFill="1" applyBorder="1" applyAlignment="1">
      <alignment horizontal="center" wrapText="1"/>
    </xf>
    <xf numFmtId="0" fontId="1" fillId="16" borderId="45" xfId="0" applyFont="1" applyFill="1" applyBorder="1" applyAlignment="1">
      <alignment horizontal="center" wrapText="1"/>
    </xf>
    <xf numFmtId="0" fontId="1" fillId="16" borderId="5" xfId="0" applyFont="1" applyFill="1" applyBorder="1" applyAlignment="1">
      <alignment horizontal="center" wrapText="1"/>
    </xf>
    <xf numFmtId="0" fontId="1" fillId="16" borderId="6" xfId="0" applyFont="1" applyFill="1" applyBorder="1" applyAlignment="1">
      <alignment horizontal="center" wrapText="1"/>
    </xf>
    <xf numFmtId="0" fontId="1" fillId="16" borderId="7" xfId="0" applyFont="1" applyFill="1" applyBorder="1" applyAlignment="1">
      <alignment horizont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/>
    </xf>
    <xf numFmtId="0" fontId="2" fillId="26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164" fontId="0" fillId="6" borderId="25" xfId="0" applyNumberForma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7" fillId="12" borderId="0" xfId="0" applyFont="1" applyFill="1"/>
    <xf numFmtId="0" fontId="28" fillId="12" borderId="0" xfId="0" applyFont="1" applyFill="1"/>
    <xf numFmtId="0" fontId="0" fillId="6" borderId="0" xfId="0" applyFill="1" applyBorder="1" applyAlignment="1"/>
    <xf numFmtId="0" fontId="0" fillId="6" borderId="38" xfId="0" applyFill="1" applyBorder="1" applyAlignment="1"/>
    <xf numFmtId="164" fontId="29" fillId="6" borderId="11" xfId="0" applyNumberFormat="1" applyFont="1" applyFill="1" applyBorder="1" applyAlignment="1">
      <alignment horizontal="center" vertical="center"/>
    </xf>
    <xf numFmtId="0" fontId="29" fillId="6" borderId="1" xfId="0" applyFont="1" applyFill="1" applyBorder="1" applyAlignment="1"/>
    <xf numFmtId="164" fontId="29" fillId="6" borderId="1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1" fillId="25" borderId="75" xfId="0" applyFont="1" applyFill="1" applyBorder="1" applyAlignment="1">
      <alignment horizontal="center" vertical="center" wrapText="1"/>
    </xf>
    <xf numFmtId="0" fontId="1" fillId="25" borderId="54" xfId="0" applyFont="1" applyFill="1" applyBorder="1" applyAlignment="1">
      <alignment horizontal="center" vertical="center" wrapText="1"/>
    </xf>
    <xf numFmtId="0" fontId="1" fillId="26" borderId="26" xfId="0" applyFont="1" applyFill="1" applyBorder="1" applyAlignment="1">
      <alignment horizontal="center"/>
    </xf>
    <xf numFmtId="0" fontId="1" fillId="26" borderId="27" xfId="0" applyFont="1" applyFill="1" applyBorder="1" applyAlignment="1">
      <alignment horizontal="center"/>
    </xf>
    <xf numFmtId="0" fontId="1" fillId="26" borderId="27" xfId="0" applyFont="1" applyFill="1" applyBorder="1" applyAlignment="1">
      <alignment horizontal="center" wrapText="1"/>
    </xf>
    <xf numFmtId="164" fontId="0" fillId="26" borderId="27" xfId="0" applyNumberFormat="1" applyFill="1" applyBorder="1" applyAlignment="1">
      <alignment horizontal="center"/>
    </xf>
    <xf numFmtId="0" fontId="1" fillId="27" borderId="26" xfId="0" applyFont="1" applyFill="1" applyBorder="1" applyAlignment="1">
      <alignment horizontal="center"/>
    </xf>
    <xf numFmtId="0" fontId="1" fillId="27" borderId="27" xfId="0" applyFont="1" applyFill="1" applyBorder="1" applyAlignment="1">
      <alignment horizontal="center"/>
    </xf>
    <xf numFmtId="0" fontId="1" fillId="27" borderId="27" xfId="0" applyFont="1" applyFill="1" applyBorder="1" applyAlignment="1">
      <alignment horizontal="center" wrapText="1"/>
    </xf>
    <xf numFmtId="164" fontId="0" fillId="27" borderId="27" xfId="0" applyNumberFormat="1" applyFill="1" applyBorder="1" applyAlignment="1">
      <alignment horizontal="center"/>
    </xf>
    <xf numFmtId="0" fontId="1" fillId="11" borderId="75" xfId="0" applyFont="1" applyFill="1" applyBorder="1" applyAlignment="1">
      <alignment horizontal="center" vertical="center"/>
    </xf>
    <xf numFmtId="0" fontId="8" fillId="11" borderId="54" xfId="0" applyFont="1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/>
    </xf>
    <xf numFmtId="164" fontId="1" fillId="7" borderId="0" xfId="0" applyNumberFormat="1" applyFont="1" applyFill="1" applyBorder="1" applyAlignment="1">
      <alignment horizontal="center"/>
    </xf>
    <xf numFmtId="164" fontId="0" fillId="7" borderId="50" xfId="0" applyNumberFormat="1" applyFill="1" applyBorder="1" applyAlignment="1">
      <alignment horizontal="center"/>
    </xf>
    <xf numFmtId="164" fontId="0" fillId="13" borderId="50" xfId="0" applyNumberFormat="1" applyFill="1" applyBorder="1" applyAlignment="1">
      <alignment horizontal="center"/>
    </xf>
    <xf numFmtId="0" fontId="2" fillId="13" borderId="51" xfId="0" applyFont="1" applyFill="1" applyBorder="1" applyAlignment="1">
      <alignment horizontal="center"/>
    </xf>
    <xf numFmtId="1" fontId="0" fillId="7" borderId="50" xfId="0" applyNumberFormat="1" applyFill="1" applyBorder="1"/>
    <xf numFmtId="164" fontId="0" fillId="26" borderId="28" xfId="0" applyNumberFormat="1" applyFill="1" applyBorder="1" applyAlignment="1">
      <alignment horizontal="center"/>
    </xf>
    <xf numFmtId="0" fontId="1" fillId="15" borderId="15" xfId="0" applyFont="1" applyFill="1" applyBorder="1" applyAlignment="1">
      <alignment horizontal="center" wrapText="1"/>
    </xf>
    <xf numFmtId="0" fontId="1" fillId="28" borderId="26" xfId="0" applyFont="1" applyFill="1" applyBorder="1" applyAlignment="1">
      <alignment horizontal="center"/>
    </xf>
    <xf numFmtId="0" fontId="1" fillId="28" borderId="27" xfId="0" applyFont="1" applyFill="1" applyBorder="1" applyAlignment="1">
      <alignment horizontal="center"/>
    </xf>
    <xf numFmtId="0" fontId="1" fillId="28" borderId="27" xfId="0" applyFont="1" applyFill="1" applyBorder="1" applyAlignment="1">
      <alignment horizontal="center" wrapText="1"/>
    </xf>
    <xf numFmtId="164" fontId="0" fillId="28" borderId="27" xfId="0" applyNumberFormat="1" applyFill="1" applyBorder="1" applyAlignment="1">
      <alignment horizontal="center"/>
    </xf>
    <xf numFmtId="0" fontId="1" fillId="27" borderId="27" xfId="0" applyFont="1" applyFill="1" applyBorder="1" applyAlignment="1">
      <alignment horizontal="center" vertical="center" wrapText="1"/>
    </xf>
    <xf numFmtId="0" fontId="1" fillId="29" borderId="26" xfId="0" applyFont="1" applyFill="1" applyBorder="1" applyAlignment="1">
      <alignment horizontal="center"/>
    </xf>
    <xf numFmtId="0" fontId="1" fillId="29" borderId="27" xfId="0" applyFont="1" applyFill="1" applyBorder="1" applyAlignment="1">
      <alignment horizontal="center"/>
    </xf>
    <xf numFmtId="0" fontId="1" fillId="29" borderId="27" xfId="0" applyFont="1" applyFill="1" applyBorder="1" applyAlignment="1">
      <alignment horizontal="center" wrapText="1"/>
    </xf>
    <xf numFmtId="164" fontId="0" fillId="29" borderId="27" xfId="0" applyNumberFormat="1" applyFill="1" applyBorder="1" applyAlignment="1">
      <alignment horizontal="center"/>
    </xf>
    <xf numFmtId="0" fontId="1" fillId="17" borderId="19" xfId="0" applyFont="1" applyFill="1" applyBorder="1" applyAlignment="1">
      <alignment horizontal="right" vertical="center"/>
    </xf>
    <xf numFmtId="0" fontId="1" fillId="17" borderId="17" xfId="0" applyFont="1" applyFill="1" applyBorder="1" applyAlignment="1">
      <alignment horizontal="right" vertical="center"/>
    </xf>
    <xf numFmtId="0" fontId="1" fillId="10" borderId="42" xfId="0" applyFont="1" applyFill="1" applyBorder="1" applyAlignment="1">
      <alignment horizontal="right" vertical="center"/>
    </xf>
    <xf numFmtId="0" fontId="1" fillId="10" borderId="8" xfId="0" applyFont="1" applyFill="1" applyBorder="1" applyAlignment="1">
      <alignment horizontal="right" vertical="center"/>
    </xf>
    <xf numFmtId="0" fontId="12" fillId="18" borderId="39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" fillId="15" borderId="74" xfId="0" applyFont="1" applyFill="1" applyBorder="1" applyAlignment="1">
      <alignment horizontal="center" wrapText="1"/>
    </xf>
    <xf numFmtId="0" fontId="1" fillId="15" borderId="73" xfId="0" applyFont="1" applyFill="1" applyBorder="1" applyAlignment="1">
      <alignment horizontal="center" wrapText="1"/>
    </xf>
    <xf numFmtId="0" fontId="1" fillId="15" borderId="46" xfId="0" applyFont="1" applyFill="1" applyBorder="1" applyAlignment="1">
      <alignment horizontal="center" wrapText="1"/>
    </xf>
    <xf numFmtId="0" fontId="1" fillId="15" borderId="76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64" fontId="1" fillId="6" borderId="5" xfId="0" applyNumberFormat="1" applyFont="1" applyFill="1" applyBorder="1" applyAlignment="1">
      <alignment horizontal="center" vertical="center"/>
    </xf>
    <xf numFmtId="0" fontId="0" fillId="6" borderId="6" xfId="0" applyFill="1" applyBorder="1" applyAlignment="1"/>
    <xf numFmtId="0" fontId="0" fillId="6" borderId="7" xfId="0" applyFill="1" applyBorder="1" applyAlignment="1"/>
    <xf numFmtId="0" fontId="24" fillId="5" borderId="63" xfId="0" applyFont="1" applyFill="1" applyBorder="1" applyAlignment="1">
      <alignment horizontal="right"/>
    </xf>
    <xf numFmtId="0" fontId="24" fillId="5" borderId="42" xfId="0" applyFont="1" applyFill="1" applyBorder="1" applyAlignment="1">
      <alignment horizontal="right"/>
    </xf>
    <xf numFmtId="0" fontId="1" fillId="5" borderId="63" xfId="0" applyFont="1" applyFill="1" applyBorder="1" applyAlignment="1">
      <alignment horizontal="right"/>
    </xf>
    <xf numFmtId="0" fontId="1" fillId="5" borderId="42" xfId="0" applyFont="1" applyFill="1" applyBorder="1" applyAlignment="1">
      <alignment horizontal="right"/>
    </xf>
    <xf numFmtId="0" fontId="1" fillId="5" borderId="44" xfId="0" applyFont="1" applyFill="1" applyBorder="1" applyAlignment="1">
      <alignment horizontal="right"/>
    </xf>
    <xf numFmtId="0" fontId="1" fillId="5" borderId="58" xfId="0" applyFont="1" applyFill="1" applyBorder="1" applyAlignment="1">
      <alignment horizontal="right"/>
    </xf>
    <xf numFmtId="0" fontId="1" fillId="5" borderId="47" xfId="0" applyFont="1" applyFill="1" applyBorder="1" applyAlignment="1">
      <alignment horizontal="right"/>
    </xf>
    <xf numFmtId="0" fontId="1" fillId="5" borderId="60" xfId="0" applyFont="1" applyFill="1" applyBorder="1" applyAlignment="1">
      <alignment horizontal="right"/>
    </xf>
    <xf numFmtId="0" fontId="1" fillId="5" borderId="21" xfId="0" applyFont="1" applyFill="1" applyBorder="1" applyAlignment="1">
      <alignment horizontal="right"/>
    </xf>
    <xf numFmtId="0" fontId="23" fillId="6" borderId="65" xfId="0" applyFont="1" applyFill="1" applyBorder="1" applyAlignment="1">
      <alignment horizontal="right" vertical="center" wrapText="1"/>
    </xf>
    <xf numFmtId="0" fontId="23" fillId="6" borderId="6" xfId="0" applyFont="1" applyFill="1" applyBorder="1" applyAlignment="1">
      <alignment horizontal="right" vertical="center" wrapText="1"/>
    </xf>
    <xf numFmtId="0" fontId="23" fillId="6" borderId="7" xfId="0" applyFont="1" applyFill="1" applyBorder="1" applyAlignment="1">
      <alignment horizontal="right" vertical="center" wrapText="1"/>
    </xf>
    <xf numFmtId="0" fontId="1" fillId="20" borderId="71" xfId="0" applyFont="1" applyFill="1" applyBorder="1" applyAlignment="1">
      <alignment horizontal="center" vertical="center" wrapText="1"/>
    </xf>
    <xf numFmtId="0" fontId="0" fillId="20" borderId="71" xfId="0" applyFill="1" applyBorder="1" applyAlignment="1">
      <alignment horizontal="center" vertical="center" wrapText="1"/>
    </xf>
    <xf numFmtId="0" fontId="0" fillId="20" borderId="40" xfId="0" applyFill="1" applyBorder="1" applyAlignment="1">
      <alignment horizontal="center" vertical="center" wrapText="1"/>
    </xf>
    <xf numFmtId="0" fontId="1" fillId="20" borderId="71" xfId="0" applyFont="1" applyFill="1" applyBorder="1" applyAlignment="1">
      <alignment horizontal="right" vertical="center" wrapText="1"/>
    </xf>
    <xf numFmtId="0" fontId="0" fillId="20" borderId="40" xfId="0" applyFill="1" applyBorder="1" applyAlignment="1">
      <alignment horizontal="right" vertical="center" wrapText="1"/>
    </xf>
    <xf numFmtId="0" fontId="1" fillId="20" borderId="72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1">
    <cellStyle name="Normal" xfId="0" builtinId="0"/>
  </cellStyles>
  <dxfs count="491"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000066"/>
      <color rgb="FFFFFF00"/>
      <color rgb="FF0000FF"/>
      <color rgb="FFCCFFFF"/>
      <color rgb="FFFFFF99"/>
      <color rgb="FFCCFFCC"/>
      <color rgb="FF008080"/>
      <color rgb="FFFFFFCC"/>
      <color rgb="FFFFCC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WBS!$R$191:$AG$191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WBS!$R$5:$AG$5</c:f>
              <c:numCache>
                <c:formatCode>0.0</c:formatCode>
                <c:ptCount val="16"/>
                <c:pt idx="0">
                  <c:v>152.99999999999997</c:v>
                </c:pt>
                <c:pt idx="1">
                  <c:v>142.07142857142856</c:v>
                </c:pt>
                <c:pt idx="2">
                  <c:v>131.14285714285714</c:v>
                </c:pt>
                <c:pt idx="3">
                  <c:v>120.21428571428571</c:v>
                </c:pt>
                <c:pt idx="4">
                  <c:v>109.28571428571428</c:v>
                </c:pt>
                <c:pt idx="5">
                  <c:v>98.357142857142847</c:v>
                </c:pt>
                <c:pt idx="6">
                  <c:v>87.428571428571416</c:v>
                </c:pt>
                <c:pt idx="7">
                  <c:v>76.499999999999986</c:v>
                </c:pt>
                <c:pt idx="8">
                  <c:v>65.571428571428555</c:v>
                </c:pt>
                <c:pt idx="9">
                  <c:v>54.642857142857125</c:v>
                </c:pt>
                <c:pt idx="10">
                  <c:v>43.714285714285694</c:v>
                </c:pt>
                <c:pt idx="11">
                  <c:v>32.785714285714263</c:v>
                </c:pt>
                <c:pt idx="12">
                  <c:v>21.857142857142836</c:v>
                </c:pt>
                <c:pt idx="13">
                  <c:v>10.928571428571409</c:v>
                </c:pt>
                <c:pt idx="14">
                  <c:v>-1.7763568394002505E-14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5-4810-84B0-E1A1BA217A2C}"/>
            </c:ext>
          </c:extLst>
        </c:ser>
        <c:ser>
          <c:idx val="2"/>
          <c:order val="1"/>
          <c:tx>
            <c:v>Actual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WBS!$R$191:$AG$191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WBS!$R$190:$AG$190</c:f>
              <c:numCache>
                <c:formatCode>0.0</c:formatCode>
                <c:ptCount val="16"/>
                <c:pt idx="0">
                  <c:v>152.99999999999997</c:v>
                </c:pt>
                <c:pt idx="1">
                  <c:v>136.19999999999999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5-4810-84B0-E1A1BA21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1264"/>
        <c:axId val="81533184"/>
      </c:lineChart>
      <c:catAx>
        <c:axId val="8153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533184"/>
        <c:crosses val="autoZero"/>
        <c:auto val="1"/>
        <c:lblAlgn val="ctr"/>
        <c:lblOffset val="100"/>
        <c:noMultiLvlLbl val="0"/>
      </c:catAx>
      <c:valAx>
        <c:axId val="8153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Hours of Work Remaining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5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Burnup Chart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 Hours Complete (PV)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WBS!$S$191:$AG$191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WBS!$S$4:$AG$4</c:f>
              <c:numCache>
                <c:formatCode>0.0</c:formatCode>
                <c:ptCount val="15"/>
                <c:pt idx="0">
                  <c:v>10.928571428571427</c:v>
                </c:pt>
                <c:pt idx="1">
                  <c:v>21.857142857142854</c:v>
                </c:pt>
                <c:pt idx="2">
                  <c:v>32.785714285714278</c:v>
                </c:pt>
                <c:pt idx="3">
                  <c:v>43.714285714285708</c:v>
                </c:pt>
                <c:pt idx="4">
                  <c:v>54.642857142857139</c:v>
                </c:pt>
                <c:pt idx="5">
                  <c:v>65.571428571428569</c:v>
                </c:pt>
                <c:pt idx="6">
                  <c:v>76.5</c:v>
                </c:pt>
                <c:pt idx="7">
                  <c:v>87.428571428571431</c:v>
                </c:pt>
                <c:pt idx="8">
                  <c:v>98.357142857142861</c:v>
                </c:pt>
                <c:pt idx="9">
                  <c:v>109.28571428571429</c:v>
                </c:pt>
                <c:pt idx="10">
                  <c:v>120.21428571428572</c:v>
                </c:pt>
                <c:pt idx="11">
                  <c:v>131.14285714285714</c:v>
                </c:pt>
                <c:pt idx="12">
                  <c:v>142.07142857142856</c:v>
                </c:pt>
                <c:pt idx="13">
                  <c:v>152.99999999999997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B-442A-9634-DFEA12E70384}"/>
            </c:ext>
          </c:extLst>
        </c:ser>
        <c:ser>
          <c:idx val="2"/>
          <c:order val="1"/>
          <c:tx>
            <c:v>Actual Hours Complete (AV)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WBS!$S$191:$AG$191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WBS!$S$189:$AG$189</c:f>
              <c:numCache>
                <c:formatCode>0.0</c:formatCode>
                <c:ptCount val="15"/>
                <c:pt idx="0">
                  <c:v>15.099999999999998</c:v>
                </c:pt>
                <c:pt idx="1">
                  <c:v>15.099999999999998</c:v>
                </c:pt>
                <c:pt idx="2">
                  <c:v>15.099999999999998</c:v>
                </c:pt>
                <c:pt idx="3">
                  <c:v>15.099999999999998</c:v>
                </c:pt>
                <c:pt idx="4">
                  <c:v>15.099999999999998</c:v>
                </c:pt>
                <c:pt idx="5">
                  <c:v>15.099999999999998</c:v>
                </c:pt>
                <c:pt idx="6">
                  <c:v>15.099999999999998</c:v>
                </c:pt>
                <c:pt idx="7">
                  <c:v>15.099999999999998</c:v>
                </c:pt>
                <c:pt idx="8">
                  <c:v>15.099999999999998</c:v>
                </c:pt>
                <c:pt idx="9">
                  <c:v>15.099999999999998</c:v>
                </c:pt>
                <c:pt idx="10">
                  <c:v>15.099999999999998</c:v>
                </c:pt>
                <c:pt idx="11">
                  <c:v>15.099999999999998</c:v>
                </c:pt>
                <c:pt idx="12">
                  <c:v>15.099999999999998</c:v>
                </c:pt>
                <c:pt idx="13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B-442A-9634-DFEA12E7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88544"/>
        <c:axId val="90990464"/>
      </c:lineChart>
      <c:catAx>
        <c:axId val="909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90464"/>
        <c:crosses val="autoZero"/>
        <c:auto val="1"/>
        <c:lblAlgn val="ctr"/>
        <c:lblOffset val="100"/>
        <c:noMultiLvlLbl val="0"/>
      </c:catAx>
      <c:valAx>
        <c:axId val="9099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Hours Complete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098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Earned Value</a:t>
            </a:r>
            <a:r>
              <a:rPr lang="en-US" baseline="0"/>
              <a:t> Line Chart</a:t>
            </a:r>
            <a:endParaRPr lang="en-US"/>
          </a:p>
        </c:rich>
      </c:tx>
      <c:layout>
        <c:manualLayout>
          <c:xMode val="edge"/>
          <c:yMode val="edge"/>
          <c:x val="0.27000018833718492"/>
          <c:y val="3.1914935062405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5724948189836"/>
          <c:y val="0.15159594154642508"/>
          <c:w val="0.67714332948055911"/>
          <c:h val="0.59042629865449769"/>
        </c:manualLayout>
      </c:layout>
      <c:lineChart>
        <c:grouping val="standard"/>
        <c:varyColors val="0"/>
        <c:ser>
          <c:idx val="0"/>
          <c:order val="0"/>
          <c:tx>
            <c:v>PV - Planned Value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WBS!$S$4:$AF$4</c:f>
              <c:numCache>
                <c:formatCode>0.0</c:formatCode>
                <c:ptCount val="14"/>
                <c:pt idx="0">
                  <c:v>10.928571428571427</c:v>
                </c:pt>
                <c:pt idx="1">
                  <c:v>21.857142857142854</c:v>
                </c:pt>
                <c:pt idx="2">
                  <c:v>32.785714285714278</c:v>
                </c:pt>
                <c:pt idx="3">
                  <c:v>43.714285714285708</c:v>
                </c:pt>
                <c:pt idx="4">
                  <c:v>54.642857142857139</c:v>
                </c:pt>
                <c:pt idx="5">
                  <c:v>65.571428571428569</c:v>
                </c:pt>
                <c:pt idx="6">
                  <c:v>76.5</c:v>
                </c:pt>
                <c:pt idx="7">
                  <c:v>87.428571428571431</c:v>
                </c:pt>
                <c:pt idx="8">
                  <c:v>98.357142857142861</c:v>
                </c:pt>
                <c:pt idx="9">
                  <c:v>109.28571428571429</c:v>
                </c:pt>
                <c:pt idx="10">
                  <c:v>120.21428571428572</c:v>
                </c:pt>
                <c:pt idx="11">
                  <c:v>131.14285714285714</c:v>
                </c:pt>
                <c:pt idx="12">
                  <c:v>142.07142857142856</c:v>
                </c:pt>
                <c:pt idx="13">
                  <c:v>152.99999999999997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0-46E2-90B6-3C3F05976B19}"/>
            </c:ext>
          </c:extLst>
        </c:ser>
        <c:ser>
          <c:idx val="1"/>
          <c:order val="1"/>
          <c:tx>
            <c:v>AC - Actual Cost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WBS!$S$189:$AF$189</c:f>
              <c:numCache>
                <c:formatCode>0.0</c:formatCode>
                <c:ptCount val="14"/>
                <c:pt idx="0">
                  <c:v>15.099999999999998</c:v>
                </c:pt>
                <c:pt idx="1">
                  <c:v>15.099999999999998</c:v>
                </c:pt>
                <c:pt idx="2">
                  <c:v>15.099999999999998</c:v>
                </c:pt>
                <c:pt idx="3">
                  <c:v>15.099999999999998</c:v>
                </c:pt>
                <c:pt idx="4">
                  <c:v>15.099999999999998</c:v>
                </c:pt>
                <c:pt idx="5">
                  <c:v>15.099999999999998</c:v>
                </c:pt>
                <c:pt idx="6">
                  <c:v>15.099999999999998</c:v>
                </c:pt>
                <c:pt idx="7">
                  <c:v>15.099999999999998</c:v>
                </c:pt>
                <c:pt idx="8">
                  <c:v>15.099999999999998</c:v>
                </c:pt>
                <c:pt idx="9">
                  <c:v>15.099999999999998</c:v>
                </c:pt>
                <c:pt idx="10">
                  <c:v>15.099999999999998</c:v>
                </c:pt>
                <c:pt idx="11">
                  <c:v>15.099999999999998</c:v>
                </c:pt>
                <c:pt idx="12">
                  <c:v>15.099999999999998</c:v>
                </c:pt>
                <c:pt idx="13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0-46E2-90B6-3C3F05976B19}"/>
            </c:ext>
          </c:extLst>
        </c:ser>
        <c:ser>
          <c:idx val="2"/>
          <c:order val="2"/>
          <c:tx>
            <c:v>EV - Earned Value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WBS!$S$193:$AF$193</c:f>
              <c:numCache>
                <c:formatCode>0.0</c:formatCode>
                <c:ptCount val="14"/>
                <c:pt idx="0">
                  <c:v>15.1</c:v>
                </c:pt>
                <c:pt idx="1">
                  <c:v>15.1</c:v>
                </c:pt>
                <c:pt idx="2">
                  <c:v>15.1</c:v>
                </c:pt>
                <c:pt idx="3">
                  <c:v>15.1</c:v>
                </c:pt>
                <c:pt idx="4">
                  <c:v>15.1</c:v>
                </c:pt>
                <c:pt idx="5">
                  <c:v>15.1</c:v>
                </c:pt>
                <c:pt idx="6">
                  <c:v>15.1</c:v>
                </c:pt>
                <c:pt idx="7">
                  <c:v>15.1</c:v>
                </c:pt>
                <c:pt idx="8">
                  <c:v>15.1</c:v>
                </c:pt>
                <c:pt idx="9">
                  <c:v>15.1</c:v>
                </c:pt>
                <c:pt idx="10">
                  <c:v>15.1</c:v>
                </c:pt>
                <c:pt idx="11">
                  <c:v>15.1</c:v>
                </c:pt>
                <c:pt idx="12">
                  <c:v>15.1</c:v>
                </c:pt>
                <c:pt idx="13">
                  <c:v>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0-46E2-90B6-3C3F0597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47488"/>
        <c:axId val="100049664"/>
      </c:lineChart>
      <c:catAx>
        <c:axId val="1000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Number</a:t>
                </a:r>
              </a:p>
            </c:rich>
          </c:tx>
          <c:layout>
            <c:manualLayout>
              <c:xMode val="edge"/>
              <c:yMode val="edge"/>
              <c:x val="0.39428598931779391"/>
              <c:y val="0.8696819804505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04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of Work Earned</a:t>
                </a:r>
              </a:p>
            </c:rich>
          </c:tx>
          <c:layout>
            <c:manualLayout>
              <c:xMode val="edge"/>
              <c:yMode val="edge"/>
              <c:x val="0.04"/>
              <c:y val="0.187146986373538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71487563816661"/>
          <c:y val="0.10907177742022751"/>
          <c:w val="0.14285724250644707"/>
          <c:h val="0.670165026839999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 (Cost Performance Index)</c:v>
          </c:tx>
          <c:marker>
            <c:symbol val="none"/>
          </c:marker>
          <c:val>
            <c:numRef>
              <c:f>WBS!$S$194:$AF$194</c:f>
              <c:numCache>
                <c:formatCode>0.0</c:formatCode>
                <c:ptCount val="14"/>
                <c:pt idx="0">
                  <c:v>1.0000000000000002</c:v>
                </c:pt>
                <c:pt idx="1">
                  <c:v>1.0000000000000002</c:v>
                </c:pt>
                <c:pt idx="2">
                  <c:v>1.0000000000000002</c:v>
                </c:pt>
                <c:pt idx="3">
                  <c:v>1.0000000000000002</c:v>
                </c:pt>
                <c:pt idx="4">
                  <c:v>1.0000000000000002</c:v>
                </c:pt>
                <c:pt idx="5">
                  <c:v>1.0000000000000002</c:v>
                </c:pt>
                <c:pt idx="6">
                  <c:v>1.0000000000000002</c:v>
                </c:pt>
                <c:pt idx="7">
                  <c:v>1.0000000000000002</c:v>
                </c:pt>
                <c:pt idx="8">
                  <c:v>1.0000000000000002</c:v>
                </c:pt>
                <c:pt idx="9">
                  <c:v>1.0000000000000002</c:v>
                </c:pt>
                <c:pt idx="10">
                  <c:v>1.0000000000000002</c:v>
                </c:pt>
                <c:pt idx="11">
                  <c:v>1.0000000000000002</c:v>
                </c:pt>
                <c:pt idx="12">
                  <c:v>1.0000000000000002</c:v>
                </c:pt>
                <c:pt idx="13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8-4AF4-BA9D-BD9885040790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WBS!$S$197:$AF$197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8-4AF4-BA9D-BD9885040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8848"/>
        <c:axId val="199040384"/>
      </c:lineChart>
      <c:catAx>
        <c:axId val="1990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0384"/>
        <c:crosses val="autoZero"/>
        <c:auto val="1"/>
        <c:lblAlgn val="ctr"/>
        <c:lblOffset val="100"/>
        <c:noMultiLvlLbl val="0"/>
      </c:catAx>
      <c:valAx>
        <c:axId val="1990403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03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 (Schedule Performance Index)</c:v>
          </c:tx>
          <c:marker>
            <c:symbol val="none"/>
          </c:marker>
          <c:val>
            <c:numRef>
              <c:f>WBS!$S$195:$AF$195</c:f>
              <c:numCache>
                <c:formatCode>0.0</c:formatCode>
                <c:ptCount val="14"/>
                <c:pt idx="0">
                  <c:v>1.381699346405229</c:v>
                </c:pt>
                <c:pt idx="1">
                  <c:v>0.69084967320261448</c:v>
                </c:pt>
                <c:pt idx="2">
                  <c:v>0.46056644880174302</c:v>
                </c:pt>
                <c:pt idx="3">
                  <c:v>0.34542483660130724</c:v>
                </c:pt>
                <c:pt idx="4">
                  <c:v>0.27633986928104576</c:v>
                </c:pt>
                <c:pt idx="5">
                  <c:v>0.23028322440087146</c:v>
                </c:pt>
                <c:pt idx="6">
                  <c:v>0.19738562091503267</c:v>
                </c:pt>
                <c:pt idx="7">
                  <c:v>0.17271241830065359</c:v>
                </c:pt>
                <c:pt idx="8">
                  <c:v>0.15352214960058097</c:v>
                </c:pt>
                <c:pt idx="9">
                  <c:v>0.13816993464052285</c:v>
                </c:pt>
                <c:pt idx="10">
                  <c:v>0.12560903149138442</c:v>
                </c:pt>
                <c:pt idx="11">
                  <c:v>0.11514161220043573</c:v>
                </c:pt>
                <c:pt idx="12">
                  <c:v>0.10628456510809453</c:v>
                </c:pt>
                <c:pt idx="13">
                  <c:v>9.869281045751635E-2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C-49B9-A905-A76B3C1B348E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WBS!$S$197:$AF$197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C-49B9-A905-A76B3C1B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86080"/>
        <c:axId val="199087616"/>
      </c:lineChart>
      <c:catAx>
        <c:axId val="19908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87616"/>
        <c:crosses val="autoZero"/>
        <c:auto val="1"/>
        <c:lblAlgn val="ctr"/>
        <c:lblOffset val="100"/>
        <c:noMultiLvlLbl val="0"/>
      </c:catAx>
      <c:valAx>
        <c:axId val="1990876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0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4368800</xdr:colOff>
      <xdr:row>1</xdr:row>
      <xdr:rowOff>19050</xdr:rowOff>
    </xdr:from>
    <xdr:to>
      <xdr:col>4</xdr:col>
      <xdr:colOff>0</xdr:colOff>
      <xdr:row>5</xdr:row>
      <xdr:rowOff>184150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359400" y="177800"/>
          <a:ext cx="746760" cy="927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r">
            <a:spcBef>
              <a:spcPts val="0"/>
            </a:spcBef>
            <a:spcAft>
              <a:spcPts val="0"/>
            </a:spcAft>
          </a:pPr>
          <a:r>
            <a:rPr lang="en-US" sz="7200">
              <a:effectLst/>
              <a:latin typeface="New Century Schlbk"/>
              <a:ea typeface="Times New Roman"/>
              <a:cs typeface="Times New Roman"/>
            </a:rPr>
            <a:t>1</a:t>
          </a:r>
          <a:endParaRPr lang="en-US" sz="1200">
            <a:effectLst/>
            <a:latin typeface="New Century Schlbk"/>
            <a:ea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</xdr:row>
      <xdr:rowOff>127000</xdr:rowOff>
    </xdr:from>
    <xdr:to>
      <xdr:col>12</xdr:col>
      <xdr:colOff>377825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187324</xdr:colOff>
      <xdr:row>23</xdr:row>
      <xdr:rowOff>152400</xdr:rowOff>
    </xdr:from>
    <xdr:to>
      <xdr:col>12</xdr:col>
      <xdr:colOff>342900</xdr:colOff>
      <xdr:row>43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</xdr:rowOff>
    </xdr:from>
    <xdr:to>
      <xdr:col>12</xdr:col>
      <xdr:colOff>200025</xdr:colOff>
      <xdr:row>24</xdr:row>
      <xdr:rowOff>28575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225425</xdr:colOff>
      <xdr:row>27</xdr:row>
      <xdr:rowOff>3175</xdr:rowOff>
    </xdr:from>
    <xdr:to>
      <xdr:col>12</xdr:col>
      <xdr:colOff>184151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215901</xdr:colOff>
      <xdr:row>48</xdr:row>
      <xdr:rowOff>63500</xdr:rowOff>
    </xdr:from>
    <xdr:to>
      <xdr:col>12</xdr:col>
      <xdr:colOff>203201</xdr:colOff>
      <xdr:row>67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activeCell="C13" sqref="C13"/>
    </sheetView>
  </sheetViews>
  <sheetFormatPr defaultRowHeight="12.5" x14ac:dyDescent="0.25"/>
  <cols>
    <col min="1" max="1" width="2" customWidth="1"/>
    <col min="2" max="2" width="11" customWidth="1"/>
    <col min="3" max="3" width="68.81640625" customWidth="1"/>
    <col min="5" max="5" width="1.36328125" customWidth="1"/>
  </cols>
  <sheetData>
    <row r="1" spans="1:5" ht="13" thickTop="1" x14ac:dyDescent="0.25">
      <c r="A1" s="87"/>
      <c r="B1" s="76"/>
      <c r="C1" s="76"/>
      <c r="D1" s="76"/>
      <c r="E1" s="74"/>
    </row>
    <row r="2" spans="1:5" x14ac:dyDescent="0.25">
      <c r="A2" s="17"/>
      <c r="B2" s="18"/>
      <c r="C2" s="18"/>
      <c r="D2" s="18"/>
      <c r="E2" s="75"/>
    </row>
    <row r="3" spans="1:5" x14ac:dyDescent="0.25">
      <c r="A3" s="17"/>
      <c r="B3" s="18"/>
      <c r="C3" s="18"/>
      <c r="D3" s="18"/>
      <c r="E3" s="75"/>
    </row>
    <row r="4" spans="1:5" x14ac:dyDescent="0.25">
      <c r="A4" s="17"/>
      <c r="B4" s="18"/>
      <c r="C4" s="18"/>
      <c r="D4" s="18"/>
      <c r="E4" s="75"/>
    </row>
    <row r="5" spans="1:5" ht="22.5" x14ac:dyDescent="0.25">
      <c r="A5" s="17"/>
      <c r="B5" s="18"/>
      <c r="C5" s="122" t="s">
        <v>67</v>
      </c>
      <c r="D5" s="18"/>
      <c r="E5" s="75"/>
    </row>
    <row r="6" spans="1:5" ht="15.5" x14ac:dyDescent="0.25">
      <c r="A6" s="17"/>
      <c r="B6" s="123"/>
      <c r="C6" s="18"/>
      <c r="D6" s="18"/>
      <c r="E6" s="75"/>
    </row>
    <row r="7" spans="1:5" ht="27.5" x14ac:dyDescent="0.25">
      <c r="A7" s="17"/>
      <c r="B7" s="124" t="s">
        <v>68</v>
      </c>
      <c r="C7" s="18"/>
      <c r="D7" s="18"/>
      <c r="E7" s="75"/>
    </row>
    <row r="8" spans="1:5" ht="15" x14ac:dyDescent="0.25">
      <c r="A8" s="17"/>
      <c r="B8" s="18"/>
      <c r="C8" s="125" t="s">
        <v>69</v>
      </c>
      <c r="D8" s="18"/>
      <c r="E8" s="75"/>
    </row>
    <row r="9" spans="1:5" ht="15" x14ac:dyDescent="0.25">
      <c r="A9" s="17"/>
      <c r="B9" s="18"/>
      <c r="C9" s="125" t="s">
        <v>70</v>
      </c>
      <c r="D9" s="18"/>
      <c r="E9" s="75"/>
    </row>
    <row r="10" spans="1:5" ht="15.5" x14ac:dyDescent="0.25">
      <c r="A10" s="17"/>
      <c r="B10" s="123"/>
      <c r="C10" s="18"/>
      <c r="D10" s="18"/>
      <c r="E10" s="75"/>
    </row>
    <row r="11" spans="1:5" x14ac:dyDescent="0.25">
      <c r="A11" s="17"/>
      <c r="B11" s="18"/>
      <c r="C11" s="126" t="s">
        <v>140</v>
      </c>
      <c r="D11" s="18"/>
      <c r="E11" s="75"/>
    </row>
    <row r="12" spans="1:5" x14ac:dyDescent="0.25">
      <c r="A12" s="17"/>
      <c r="B12" s="18"/>
      <c r="C12" s="18"/>
      <c r="D12" s="18"/>
      <c r="E12" s="75"/>
    </row>
    <row r="13" spans="1:5" s="121" customFormat="1" ht="23" thickBot="1" x14ac:dyDescent="0.5">
      <c r="A13" s="127"/>
      <c r="B13" s="128" t="s">
        <v>71</v>
      </c>
      <c r="C13" s="129" t="s">
        <v>153</v>
      </c>
      <c r="D13" s="128"/>
      <c r="E13" s="134"/>
    </row>
    <row r="14" spans="1:5" ht="13" thickTop="1" x14ac:dyDescent="0.25">
      <c r="A14" s="17"/>
      <c r="B14" s="18"/>
      <c r="C14" s="18"/>
      <c r="D14" s="18"/>
      <c r="E14" s="75"/>
    </row>
    <row r="15" spans="1:5" ht="23" thickBot="1" x14ac:dyDescent="0.5">
      <c r="A15" s="17"/>
      <c r="B15" s="128" t="s">
        <v>80</v>
      </c>
      <c r="C15" s="129">
        <v>1001669338</v>
      </c>
      <c r="D15" s="18"/>
      <c r="E15" s="75"/>
    </row>
    <row r="16" spans="1:5" ht="13.5" thickTop="1" thickBot="1" x14ac:dyDescent="0.3">
      <c r="A16" s="17"/>
      <c r="B16" s="18"/>
      <c r="C16" s="18"/>
      <c r="D16" s="18"/>
      <c r="E16" s="75"/>
    </row>
    <row r="17" spans="1:5" ht="4.5" customHeight="1" thickTop="1" thickBot="1" x14ac:dyDescent="0.3">
      <c r="A17" s="17"/>
      <c r="B17" s="130"/>
      <c r="C17" s="130"/>
      <c r="D17" s="130"/>
      <c r="E17" s="75"/>
    </row>
    <row r="18" spans="1:5" ht="20.5" thickTop="1" x14ac:dyDescent="0.4">
      <c r="A18" s="17"/>
      <c r="B18" s="131" t="s">
        <v>72</v>
      </c>
      <c r="C18" s="18"/>
      <c r="D18" s="18"/>
      <c r="E18" s="75"/>
    </row>
    <row r="19" spans="1:5" x14ac:dyDescent="0.25">
      <c r="A19" s="17"/>
      <c r="B19" s="18"/>
      <c r="C19" s="18"/>
      <c r="D19" s="18"/>
      <c r="E19" s="75"/>
    </row>
    <row r="20" spans="1:5" ht="20.5" thickBot="1" x14ac:dyDescent="0.45">
      <c r="A20" s="17"/>
      <c r="B20" s="136"/>
      <c r="C20" s="132" t="s">
        <v>73</v>
      </c>
      <c r="D20" s="18"/>
      <c r="E20" s="75"/>
    </row>
    <row r="21" spans="1:5" ht="13" thickTop="1" x14ac:dyDescent="0.25">
      <c r="A21" s="17"/>
      <c r="B21" s="18"/>
      <c r="C21" s="18"/>
      <c r="D21" s="18"/>
      <c r="E21" s="75"/>
    </row>
    <row r="22" spans="1:5" ht="20.5" thickBot="1" x14ac:dyDescent="0.45">
      <c r="A22" s="17"/>
      <c r="B22" s="136"/>
      <c r="C22" s="132" t="s">
        <v>74</v>
      </c>
      <c r="D22" s="18"/>
      <c r="E22" s="75"/>
    </row>
    <row r="23" spans="1:5" ht="13" thickTop="1" x14ac:dyDescent="0.25">
      <c r="A23" s="17"/>
      <c r="B23" s="18"/>
      <c r="C23" s="18"/>
      <c r="D23" s="18"/>
      <c r="E23" s="75"/>
    </row>
    <row r="24" spans="1:5" ht="20.5" thickBot="1" x14ac:dyDescent="0.45">
      <c r="A24" s="17"/>
      <c r="B24" s="136"/>
      <c r="C24" s="132" t="s">
        <v>75</v>
      </c>
      <c r="D24" s="18"/>
      <c r="E24" s="75"/>
    </row>
    <row r="25" spans="1:5" ht="13" thickTop="1" x14ac:dyDescent="0.25">
      <c r="A25" s="17"/>
      <c r="B25" s="18"/>
      <c r="C25" s="18"/>
      <c r="D25" s="18"/>
      <c r="E25" s="75"/>
    </row>
    <row r="26" spans="1:5" x14ac:dyDescent="0.25">
      <c r="A26" s="17"/>
      <c r="B26" s="18"/>
      <c r="C26" s="18"/>
      <c r="D26" s="18"/>
      <c r="E26" s="75"/>
    </row>
    <row r="27" spans="1:5" ht="20.5" thickBot="1" x14ac:dyDescent="0.45">
      <c r="A27" s="17"/>
      <c r="B27" s="136"/>
      <c r="C27" s="133" t="s">
        <v>76</v>
      </c>
      <c r="D27" s="18"/>
      <c r="E27" s="75"/>
    </row>
    <row r="28" spans="1:5" ht="13" thickTop="1" x14ac:dyDescent="0.25">
      <c r="A28" s="17"/>
      <c r="B28" s="18"/>
      <c r="C28" s="18"/>
      <c r="D28" s="18"/>
      <c r="E28" s="75"/>
    </row>
    <row r="29" spans="1:5" ht="17.5" x14ac:dyDescent="0.35">
      <c r="A29" s="17"/>
      <c r="B29" s="18"/>
      <c r="C29" s="135" t="s">
        <v>77</v>
      </c>
      <c r="D29" s="18"/>
      <c r="E29" s="75"/>
    </row>
    <row r="30" spans="1:5" x14ac:dyDescent="0.25">
      <c r="A30" s="17"/>
      <c r="B30" s="18"/>
      <c r="C30" s="18"/>
      <c r="D30" s="18"/>
      <c r="E30" s="75"/>
    </row>
    <row r="31" spans="1:5" x14ac:dyDescent="0.25">
      <c r="A31" s="17"/>
      <c r="B31" s="18"/>
      <c r="C31" s="18"/>
      <c r="D31" s="18"/>
      <c r="E31" s="75"/>
    </row>
    <row r="32" spans="1:5" x14ac:dyDescent="0.25">
      <c r="A32" s="17"/>
      <c r="B32" s="18"/>
      <c r="C32" s="18"/>
      <c r="D32" s="18"/>
      <c r="E32" s="75"/>
    </row>
    <row r="33" spans="1:5" x14ac:dyDescent="0.25">
      <c r="A33" s="17"/>
      <c r="B33" s="18"/>
      <c r="C33" s="18"/>
      <c r="D33" s="18"/>
      <c r="E33" s="75"/>
    </row>
    <row r="34" spans="1:5" x14ac:dyDescent="0.25">
      <c r="A34" s="17"/>
      <c r="B34" s="18"/>
      <c r="C34" s="18"/>
      <c r="D34" s="18"/>
      <c r="E34" s="75"/>
    </row>
    <row r="35" spans="1:5" x14ac:dyDescent="0.25">
      <c r="A35" s="17"/>
      <c r="B35" s="18"/>
      <c r="C35" s="18"/>
      <c r="D35" s="18"/>
      <c r="E35" s="75"/>
    </row>
    <row r="36" spans="1:5" x14ac:dyDescent="0.25">
      <c r="A36" s="17"/>
      <c r="B36" s="18"/>
      <c r="C36" s="18"/>
      <c r="D36" s="18"/>
      <c r="E36" s="75"/>
    </row>
    <row r="37" spans="1:5" x14ac:dyDescent="0.25">
      <c r="A37" s="17"/>
      <c r="B37" s="18"/>
      <c r="C37" s="18"/>
      <c r="D37" s="18"/>
      <c r="E37" s="75"/>
    </row>
    <row r="38" spans="1:5" x14ac:dyDescent="0.25">
      <c r="A38" s="17"/>
      <c r="B38" s="18"/>
      <c r="C38" s="18"/>
      <c r="D38" s="18"/>
      <c r="E38" s="75"/>
    </row>
    <row r="39" spans="1:5" x14ac:dyDescent="0.25">
      <c r="A39" s="17"/>
      <c r="B39" s="18"/>
      <c r="C39" s="18"/>
      <c r="D39" s="18"/>
      <c r="E39" s="75"/>
    </row>
    <row r="40" spans="1:5" x14ac:dyDescent="0.25">
      <c r="A40" s="17"/>
      <c r="B40" s="18"/>
      <c r="C40" s="18"/>
      <c r="D40" s="18"/>
      <c r="E40" s="75"/>
    </row>
    <row r="41" spans="1:5" x14ac:dyDescent="0.25">
      <c r="A41" s="17"/>
      <c r="B41" s="18"/>
      <c r="C41" s="18"/>
      <c r="D41" s="18"/>
      <c r="E41" s="75"/>
    </row>
    <row r="42" spans="1:5" x14ac:dyDescent="0.25">
      <c r="A42" s="17"/>
      <c r="B42" s="232" t="s">
        <v>94</v>
      </c>
      <c r="C42" s="132" t="s">
        <v>95</v>
      </c>
      <c r="D42" s="18"/>
      <c r="E42" s="75"/>
    </row>
    <row r="43" spans="1:5" x14ac:dyDescent="0.25">
      <c r="A43" s="17"/>
      <c r="B43" s="18"/>
      <c r="C43" s="132" t="s">
        <v>96</v>
      </c>
      <c r="D43" s="18"/>
      <c r="E43" s="75"/>
    </row>
    <row r="44" spans="1:5" x14ac:dyDescent="0.25">
      <c r="A44" s="17"/>
      <c r="B44" s="18"/>
      <c r="C44" s="132"/>
      <c r="D44" s="18"/>
      <c r="E44" s="75"/>
    </row>
    <row r="45" spans="1:5" x14ac:dyDescent="0.25">
      <c r="A45" s="17"/>
      <c r="B45" s="18"/>
      <c r="C45" s="132" t="s">
        <v>97</v>
      </c>
      <c r="D45" s="18"/>
      <c r="E45" s="75"/>
    </row>
    <row r="46" spans="1:5" x14ac:dyDescent="0.25">
      <c r="A46" s="17"/>
      <c r="B46" s="18"/>
      <c r="C46" s="132"/>
      <c r="D46" s="18"/>
      <c r="E46" s="75"/>
    </row>
    <row r="47" spans="1:5" x14ac:dyDescent="0.25">
      <c r="A47" s="17"/>
      <c r="B47" s="18"/>
      <c r="C47" s="132"/>
      <c r="D47" s="18"/>
      <c r="E47" s="75"/>
    </row>
    <row r="48" spans="1:5" ht="13" thickBot="1" x14ac:dyDescent="0.3">
      <c r="A48" s="21"/>
      <c r="B48" s="23"/>
      <c r="C48" s="23"/>
      <c r="D48" s="23"/>
      <c r="E48" s="73"/>
    </row>
    <row r="49" ht="13" thickTop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9"/>
  <sheetViews>
    <sheetView zoomScale="130" zoomScaleNormal="130" workbookViewId="0">
      <selection activeCell="G61" sqref="G61"/>
    </sheetView>
  </sheetViews>
  <sheetFormatPr defaultRowHeight="12.5" x14ac:dyDescent="0.25"/>
  <cols>
    <col min="1" max="1" width="3" customWidth="1"/>
    <col min="2" max="2" width="2.90625" customWidth="1"/>
    <col min="3" max="3" width="3.08984375" customWidth="1"/>
    <col min="4" max="4" width="3" customWidth="1"/>
    <col min="5" max="5" width="2.7265625" customWidth="1"/>
    <col min="6" max="6" width="3.26953125" customWidth="1"/>
    <col min="8" max="8" width="5" customWidth="1"/>
    <col min="9" max="9" width="9.08984375" customWidth="1"/>
    <col min="10" max="10" width="72.26953125" customWidth="1"/>
    <col min="11" max="11" width="2.26953125" customWidth="1"/>
  </cols>
  <sheetData>
    <row r="1" spans="1:14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00"/>
      <c r="L1" s="15"/>
      <c r="M1" s="15"/>
      <c r="N1" s="15"/>
    </row>
    <row r="2" spans="1:14" ht="15.5" x14ac:dyDescent="0.35">
      <c r="A2" s="15"/>
      <c r="B2" s="79" t="s">
        <v>115</v>
      </c>
      <c r="C2" s="15"/>
      <c r="D2" s="15"/>
      <c r="E2" s="15"/>
      <c r="F2" s="15"/>
      <c r="G2" s="15"/>
      <c r="H2" s="15"/>
      <c r="I2" s="15"/>
      <c r="J2" s="15"/>
      <c r="K2" s="100"/>
      <c r="L2" s="15"/>
      <c r="M2" s="15"/>
      <c r="N2" s="15"/>
    </row>
    <row r="3" spans="1:14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00"/>
      <c r="L3" s="15"/>
      <c r="M3" s="15"/>
      <c r="N3" s="15"/>
    </row>
    <row r="4" spans="1:14" ht="13" x14ac:dyDescent="0.3">
      <c r="A4" s="15"/>
      <c r="B4" s="255" t="s">
        <v>81</v>
      </c>
      <c r="C4" s="15"/>
      <c r="D4" s="15"/>
      <c r="E4" s="15"/>
      <c r="F4" s="15"/>
      <c r="G4" s="15"/>
      <c r="H4" s="15"/>
      <c r="I4" s="15"/>
      <c r="J4" s="15"/>
      <c r="K4" s="100"/>
      <c r="L4" s="15"/>
      <c r="M4" s="15"/>
      <c r="N4" s="15"/>
    </row>
    <row r="5" spans="1:14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00"/>
      <c r="L5" s="15"/>
      <c r="M5" s="15"/>
      <c r="N5" s="15"/>
    </row>
    <row r="6" spans="1:14" x14ac:dyDescent="0.25">
      <c r="A6" s="15"/>
      <c r="B6" s="15"/>
      <c r="C6" s="77" t="s">
        <v>83</v>
      </c>
      <c r="D6" s="15"/>
      <c r="E6" s="15"/>
      <c r="F6" s="15"/>
      <c r="G6" s="15"/>
      <c r="H6" s="15"/>
      <c r="I6" s="15"/>
      <c r="J6" s="15"/>
      <c r="K6" s="100"/>
      <c r="L6" s="15"/>
      <c r="M6" s="15"/>
      <c r="N6" s="15"/>
    </row>
    <row r="7" spans="1:14" x14ac:dyDescent="0.25">
      <c r="A7" s="15"/>
      <c r="B7" s="15"/>
      <c r="C7" s="15"/>
      <c r="D7" s="77" t="s">
        <v>84</v>
      </c>
      <c r="E7" s="15"/>
      <c r="F7" s="15"/>
      <c r="G7" s="15"/>
      <c r="H7" s="15"/>
      <c r="I7" s="15"/>
      <c r="J7" s="15"/>
      <c r="K7" s="100"/>
      <c r="L7" s="15"/>
      <c r="M7" s="15"/>
      <c r="N7" s="15"/>
    </row>
    <row r="8" spans="1:14" x14ac:dyDescent="0.25">
      <c r="A8" s="15"/>
      <c r="B8" s="15"/>
      <c r="C8" s="77" t="s">
        <v>132</v>
      </c>
      <c r="E8" s="15"/>
      <c r="F8" s="15"/>
      <c r="G8" s="15"/>
      <c r="H8" s="15"/>
      <c r="I8" s="15"/>
      <c r="J8" s="15"/>
      <c r="K8" s="100"/>
      <c r="L8" s="15"/>
      <c r="M8" s="15"/>
      <c r="N8" s="15"/>
    </row>
    <row r="9" spans="1:14" x14ac:dyDescent="0.25">
      <c r="A9" s="15"/>
      <c r="B9" s="15"/>
      <c r="C9" s="15"/>
      <c r="D9" s="77" t="s">
        <v>105</v>
      </c>
      <c r="E9" s="15"/>
      <c r="F9" s="15"/>
      <c r="G9" s="15"/>
      <c r="H9" s="15"/>
      <c r="I9" s="247" t="s">
        <v>106</v>
      </c>
      <c r="J9" s="77" t="s">
        <v>112</v>
      </c>
      <c r="K9" s="100"/>
      <c r="L9" s="15"/>
      <c r="M9" s="15"/>
      <c r="N9" s="15"/>
    </row>
    <row r="10" spans="1:14" x14ac:dyDescent="0.25">
      <c r="A10" s="15"/>
      <c r="B10" s="15"/>
      <c r="C10" s="15"/>
      <c r="D10" s="77" t="s">
        <v>103</v>
      </c>
      <c r="E10" s="15"/>
      <c r="F10" s="15"/>
      <c r="G10" s="15"/>
      <c r="H10" s="15"/>
      <c r="I10" s="248" t="s">
        <v>104</v>
      </c>
      <c r="J10" s="77" t="s">
        <v>107</v>
      </c>
      <c r="K10" s="100"/>
      <c r="L10" s="15"/>
      <c r="M10" s="15"/>
      <c r="N10" s="15"/>
    </row>
    <row r="11" spans="1:14" x14ac:dyDescent="0.25">
      <c r="A11" s="15"/>
      <c r="B11" s="15"/>
      <c r="C11" s="15"/>
      <c r="D11" s="77" t="s">
        <v>103</v>
      </c>
      <c r="E11" s="15"/>
      <c r="F11" s="15"/>
      <c r="G11" s="15"/>
      <c r="H11" s="15"/>
      <c r="I11" s="250" t="s">
        <v>108</v>
      </c>
      <c r="J11" s="77" t="s">
        <v>111</v>
      </c>
      <c r="K11" s="100"/>
      <c r="L11" s="15"/>
      <c r="M11" s="15"/>
      <c r="N11" s="15"/>
    </row>
    <row r="12" spans="1:14" x14ac:dyDescent="0.25">
      <c r="A12" s="15"/>
      <c r="B12" s="15"/>
      <c r="C12" s="15"/>
      <c r="D12" s="77" t="s">
        <v>103</v>
      </c>
      <c r="E12" s="15"/>
      <c r="F12" s="15"/>
      <c r="G12" s="15"/>
      <c r="H12" s="15"/>
      <c r="I12" s="249" t="s">
        <v>109</v>
      </c>
      <c r="J12" s="77" t="s">
        <v>110</v>
      </c>
      <c r="K12" s="100"/>
      <c r="L12" s="15"/>
      <c r="M12" s="15"/>
      <c r="N12" s="15"/>
    </row>
    <row r="13" spans="1:14" x14ac:dyDescent="0.25">
      <c r="A13" s="15"/>
      <c r="B13" s="15"/>
      <c r="C13" s="15"/>
      <c r="D13" s="77" t="s">
        <v>133</v>
      </c>
      <c r="E13" s="15"/>
      <c r="F13" s="15"/>
      <c r="G13" s="15"/>
      <c r="H13" s="15"/>
      <c r="I13" s="126"/>
      <c r="J13" s="77"/>
      <c r="K13" s="100"/>
      <c r="L13" s="15"/>
      <c r="M13" s="15"/>
      <c r="N13" s="15"/>
    </row>
    <row r="14" spans="1:14" x14ac:dyDescent="0.25">
      <c r="A14" s="15"/>
      <c r="B14" s="15"/>
      <c r="C14" s="77" t="s">
        <v>134</v>
      </c>
      <c r="D14" s="77"/>
      <c r="E14" s="15"/>
      <c r="F14" s="15"/>
      <c r="G14" s="15"/>
      <c r="H14" s="15"/>
      <c r="I14" s="15"/>
      <c r="J14" s="15"/>
      <c r="K14" s="100"/>
      <c r="L14" s="15"/>
      <c r="M14" s="15"/>
      <c r="N14" s="15"/>
    </row>
    <row r="15" spans="1:14" x14ac:dyDescent="0.25">
      <c r="A15" s="15"/>
      <c r="B15" s="15"/>
      <c r="C15" s="77"/>
      <c r="D15" s="77" t="s">
        <v>82</v>
      </c>
      <c r="E15" s="15"/>
      <c r="F15" s="15"/>
      <c r="G15" s="15"/>
      <c r="H15" s="15"/>
      <c r="I15" s="15"/>
      <c r="J15" s="15"/>
      <c r="K15" s="100"/>
      <c r="L15" s="15"/>
      <c r="M15" s="15"/>
      <c r="N15" s="15"/>
    </row>
    <row r="16" spans="1:14" x14ac:dyDescent="0.25">
      <c r="A16" s="15"/>
      <c r="B16" s="15"/>
      <c r="C16" s="77"/>
      <c r="D16" s="77" t="s">
        <v>113</v>
      </c>
      <c r="E16" s="15"/>
      <c r="F16" s="15"/>
      <c r="G16" s="15"/>
      <c r="H16" s="15"/>
      <c r="I16" s="15"/>
      <c r="J16" s="15"/>
      <c r="K16" s="100"/>
      <c r="L16" s="15"/>
      <c r="M16" s="15"/>
      <c r="N16" s="15"/>
    </row>
    <row r="17" spans="1:14" x14ac:dyDescent="0.25">
      <c r="A17" s="15"/>
      <c r="B17" s="15"/>
      <c r="C17" s="77" t="s">
        <v>135</v>
      </c>
      <c r="D17" s="77"/>
      <c r="E17" s="15"/>
      <c r="F17" s="15"/>
      <c r="G17" s="15"/>
      <c r="H17" s="15"/>
      <c r="I17" s="15"/>
      <c r="J17" s="15"/>
      <c r="K17" s="100"/>
      <c r="L17" s="15"/>
      <c r="M17" s="15"/>
      <c r="N17" s="15"/>
    </row>
    <row r="18" spans="1:14" x14ac:dyDescent="0.25">
      <c r="A18" s="15"/>
      <c r="B18" s="15"/>
      <c r="C18" s="77"/>
      <c r="D18" s="77" t="s">
        <v>85</v>
      </c>
      <c r="E18" s="15"/>
      <c r="F18" s="15"/>
      <c r="G18" s="15"/>
      <c r="H18" s="15"/>
      <c r="I18" s="15"/>
      <c r="J18" s="15"/>
      <c r="K18" s="100"/>
      <c r="L18" s="15"/>
      <c r="M18" s="15"/>
      <c r="N18" s="15"/>
    </row>
    <row r="19" spans="1:14" x14ac:dyDescent="0.25">
      <c r="A19" s="15"/>
      <c r="B19" s="15"/>
      <c r="C19" s="77" t="s">
        <v>136</v>
      </c>
      <c r="D19" s="77"/>
      <c r="E19" s="15"/>
      <c r="F19" s="15"/>
      <c r="G19" s="15"/>
      <c r="H19" s="15"/>
      <c r="I19" s="15"/>
      <c r="J19" s="15"/>
      <c r="K19" s="100"/>
      <c r="L19" s="15"/>
      <c r="M19" s="15"/>
      <c r="N19" s="15"/>
    </row>
    <row r="20" spans="1:14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00"/>
      <c r="L20" s="15"/>
      <c r="M20" s="15"/>
      <c r="N20" s="15"/>
    </row>
    <row r="21" spans="1:14" ht="14" x14ac:dyDescent="0.3">
      <c r="A21" s="15"/>
      <c r="B21" s="254" t="s">
        <v>114</v>
      </c>
      <c r="C21" s="15"/>
      <c r="D21" s="15"/>
      <c r="E21" s="15"/>
      <c r="F21" s="15"/>
      <c r="G21" s="15"/>
      <c r="H21" s="15"/>
      <c r="I21" s="15"/>
      <c r="J21" s="15"/>
      <c r="K21" s="100"/>
      <c r="L21" s="15"/>
      <c r="M21" s="15"/>
      <c r="N21" s="15"/>
    </row>
    <row r="22" spans="1:14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00"/>
      <c r="L22" s="15"/>
      <c r="M22" s="15"/>
      <c r="N22" s="15"/>
    </row>
    <row r="23" spans="1:14" ht="15.5" x14ac:dyDescent="0.35">
      <c r="A23" s="15"/>
      <c r="B23" s="79" t="s">
        <v>38</v>
      </c>
      <c r="C23" s="15"/>
      <c r="D23" s="15"/>
      <c r="E23" s="15"/>
      <c r="F23" s="15"/>
      <c r="G23" s="15"/>
      <c r="H23" s="15"/>
      <c r="I23" s="15"/>
      <c r="J23" s="15"/>
      <c r="K23" s="100"/>
      <c r="L23" s="15"/>
      <c r="M23" s="15"/>
      <c r="N23" s="15"/>
    </row>
    <row r="24" spans="1:14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00"/>
      <c r="L24" s="15"/>
      <c r="M24" s="15"/>
      <c r="N24" s="15"/>
    </row>
    <row r="25" spans="1:14" ht="13" x14ac:dyDescent="0.3">
      <c r="A25" s="15"/>
      <c r="B25" s="15"/>
      <c r="C25" s="78" t="s">
        <v>35</v>
      </c>
      <c r="D25" s="15"/>
      <c r="E25" s="15"/>
      <c r="F25" s="15"/>
      <c r="G25" s="15"/>
      <c r="H25" s="15"/>
      <c r="I25" s="15"/>
      <c r="J25" s="15"/>
      <c r="K25" s="100"/>
      <c r="L25" s="15"/>
      <c r="M25" s="15"/>
      <c r="N25" s="15"/>
    </row>
    <row r="26" spans="1:14" ht="13" x14ac:dyDescent="0.3">
      <c r="A26" s="15"/>
      <c r="B26" s="15"/>
      <c r="C26" s="77" t="s">
        <v>78</v>
      </c>
      <c r="D26" s="15"/>
      <c r="E26" s="15"/>
      <c r="F26" s="15"/>
      <c r="G26" s="15"/>
      <c r="H26" s="15"/>
      <c r="I26" s="15"/>
      <c r="J26" s="15"/>
      <c r="K26" s="100"/>
      <c r="L26" s="15"/>
      <c r="M26" s="15"/>
      <c r="N26" s="15"/>
    </row>
    <row r="27" spans="1:14" x14ac:dyDescent="0.25">
      <c r="A27" s="15"/>
      <c r="B27" s="77"/>
      <c r="C27" s="15"/>
      <c r="D27" s="15"/>
      <c r="E27" s="15"/>
      <c r="F27" s="15"/>
      <c r="G27" s="15"/>
      <c r="H27" s="15"/>
      <c r="I27" s="15"/>
      <c r="J27" s="15"/>
      <c r="K27" s="100"/>
      <c r="L27" s="15"/>
      <c r="M27" s="15"/>
      <c r="N27" s="15"/>
    </row>
    <row r="28" spans="1:14" ht="13" x14ac:dyDescent="0.3">
      <c r="A28" s="15"/>
      <c r="B28" s="15"/>
      <c r="C28" s="77" t="s">
        <v>34</v>
      </c>
      <c r="D28" s="15"/>
      <c r="E28" s="15"/>
      <c r="F28" s="15"/>
      <c r="G28" s="15"/>
      <c r="H28" s="15"/>
      <c r="I28" s="15"/>
      <c r="J28" s="15"/>
      <c r="K28" s="100"/>
      <c r="L28" s="15"/>
      <c r="M28" s="15"/>
      <c r="N28" s="15"/>
    </row>
    <row r="29" spans="1:14" x14ac:dyDescent="0.25">
      <c r="A29" s="15"/>
      <c r="B29" s="15"/>
      <c r="C29" s="15"/>
      <c r="D29" s="77" t="s">
        <v>13</v>
      </c>
      <c r="E29" s="15"/>
      <c r="F29" s="15"/>
      <c r="G29" s="15"/>
      <c r="H29" s="15"/>
      <c r="I29" s="15"/>
      <c r="J29" s="15"/>
      <c r="K29" s="100"/>
      <c r="L29" s="15"/>
      <c r="M29" s="15"/>
      <c r="N29" s="15"/>
    </row>
    <row r="30" spans="1:14" x14ac:dyDescent="0.25">
      <c r="A30" s="15"/>
      <c r="B30" s="15"/>
      <c r="C30" s="15"/>
      <c r="D30" s="77" t="s">
        <v>12</v>
      </c>
      <c r="E30" s="15"/>
      <c r="F30" s="15"/>
      <c r="G30" s="15"/>
      <c r="H30" s="15"/>
      <c r="I30" s="15"/>
      <c r="J30" s="15"/>
      <c r="K30" s="100"/>
      <c r="L30" s="15"/>
      <c r="M30" s="15"/>
      <c r="N30" s="15"/>
    </row>
    <row r="31" spans="1:14" x14ac:dyDescent="0.25">
      <c r="A31" s="15"/>
      <c r="B31" s="15"/>
      <c r="C31" s="15"/>
      <c r="D31" s="15"/>
      <c r="E31" s="77" t="s">
        <v>137</v>
      </c>
      <c r="F31" s="15"/>
      <c r="G31" s="15"/>
      <c r="H31" s="15"/>
      <c r="I31" s="15"/>
      <c r="J31" s="15"/>
      <c r="K31" s="100"/>
      <c r="L31" s="15"/>
      <c r="M31" s="15"/>
      <c r="N31" s="15"/>
    </row>
    <row r="32" spans="1:14" x14ac:dyDescent="0.25">
      <c r="A32" s="15"/>
      <c r="B32" s="15"/>
      <c r="C32" s="15"/>
      <c r="D32" s="15"/>
      <c r="E32" s="77"/>
      <c r="F32" s="77" t="s">
        <v>44</v>
      </c>
      <c r="G32" s="15"/>
      <c r="H32" s="15"/>
      <c r="I32" s="15"/>
      <c r="J32" s="15"/>
      <c r="K32" s="100"/>
      <c r="L32" s="15"/>
      <c r="M32" s="15"/>
      <c r="N32" s="15"/>
    </row>
    <row r="33" spans="1:14" x14ac:dyDescent="0.25">
      <c r="A33" s="15"/>
      <c r="B33" s="15"/>
      <c r="C33" s="15"/>
      <c r="D33" s="15"/>
      <c r="E33" s="77" t="s">
        <v>36</v>
      </c>
      <c r="F33" s="15"/>
      <c r="G33" s="15"/>
      <c r="H33" s="15"/>
      <c r="I33" s="15"/>
      <c r="J33" s="15"/>
      <c r="K33" s="100"/>
      <c r="L33" s="15"/>
      <c r="M33" s="15"/>
      <c r="N33" s="15"/>
    </row>
    <row r="34" spans="1:14" x14ac:dyDescent="0.25">
      <c r="A34" s="15"/>
      <c r="B34" s="15"/>
      <c r="C34" s="15"/>
      <c r="D34" s="15"/>
      <c r="E34" s="15"/>
      <c r="F34" s="77" t="s">
        <v>37</v>
      </c>
      <c r="G34" s="15"/>
      <c r="H34" s="15"/>
      <c r="I34" s="15"/>
      <c r="J34" s="15"/>
      <c r="K34" s="100"/>
      <c r="L34" s="15"/>
      <c r="M34" s="15"/>
      <c r="N34" s="15"/>
    </row>
    <row r="35" spans="1:14" x14ac:dyDescent="0.25">
      <c r="A35" s="15"/>
      <c r="B35" s="15"/>
      <c r="C35" s="15"/>
      <c r="D35" s="15"/>
      <c r="E35" s="15"/>
      <c r="F35" s="77" t="s">
        <v>79</v>
      </c>
      <c r="G35" s="15"/>
      <c r="H35" s="15"/>
      <c r="I35" s="15"/>
      <c r="J35" s="15"/>
      <c r="K35" s="100"/>
      <c r="L35" s="15"/>
      <c r="M35" s="15"/>
      <c r="N35" s="15"/>
    </row>
    <row r="36" spans="1:14" x14ac:dyDescent="0.25">
      <c r="A36" s="15"/>
      <c r="B36" s="15"/>
      <c r="C36" s="15"/>
      <c r="D36" s="15"/>
      <c r="E36" s="15"/>
      <c r="F36" s="77"/>
      <c r="G36" s="77" t="s">
        <v>138</v>
      </c>
      <c r="H36" s="15"/>
      <c r="I36" s="15"/>
      <c r="J36" s="15"/>
      <c r="K36" s="100"/>
      <c r="L36" s="15"/>
      <c r="M36" s="15"/>
      <c r="N36" s="15"/>
    </row>
    <row r="37" spans="1:14" x14ac:dyDescent="0.25">
      <c r="A37" s="15"/>
      <c r="B37" s="15"/>
      <c r="C37" s="15"/>
      <c r="D37" s="15"/>
      <c r="E37" s="15"/>
      <c r="F37" s="77"/>
      <c r="G37" s="77"/>
      <c r="H37" s="15"/>
      <c r="I37" s="15"/>
      <c r="J37" s="15"/>
      <c r="K37" s="100"/>
      <c r="L37" s="15"/>
      <c r="M37" s="15"/>
      <c r="N37" s="15"/>
    </row>
    <row r="38" spans="1:14" ht="15.5" x14ac:dyDescent="0.35">
      <c r="A38" s="15"/>
      <c r="B38" s="79" t="s">
        <v>39</v>
      </c>
      <c r="C38" s="15"/>
      <c r="D38" s="15"/>
      <c r="E38" s="15"/>
      <c r="F38" s="15"/>
      <c r="G38" s="15"/>
      <c r="H38" s="15"/>
      <c r="I38" s="15"/>
      <c r="J38" s="15"/>
      <c r="K38" s="100"/>
      <c r="L38" s="15"/>
      <c r="M38" s="15"/>
      <c r="N38" s="15"/>
    </row>
    <row r="39" spans="1:14" ht="15.5" x14ac:dyDescent="0.35">
      <c r="A39" s="15"/>
      <c r="B39" s="79"/>
      <c r="C39" s="15"/>
      <c r="D39" s="15"/>
      <c r="E39" s="15"/>
      <c r="F39" s="15"/>
      <c r="G39" s="15"/>
      <c r="H39" s="15"/>
      <c r="I39" s="15"/>
      <c r="J39" s="15"/>
      <c r="K39" s="100"/>
      <c r="L39" s="15"/>
      <c r="M39" s="15"/>
      <c r="N39" s="15"/>
    </row>
    <row r="40" spans="1:14" ht="15.5" x14ac:dyDescent="0.35">
      <c r="A40" s="15"/>
      <c r="B40" s="79"/>
      <c r="C40" s="77" t="s">
        <v>40</v>
      </c>
      <c r="D40" s="15"/>
      <c r="E40" s="15"/>
      <c r="F40" s="15"/>
      <c r="G40" s="15"/>
      <c r="H40" s="15"/>
      <c r="I40" s="15"/>
      <c r="J40" s="15"/>
      <c r="K40" s="100"/>
      <c r="L40" s="15"/>
      <c r="M40" s="15"/>
      <c r="N40" s="15"/>
    </row>
    <row r="41" spans="1:14" ht="15.5" x14ac:dyDescent="0.35">
      <c r="A41" s="15"/>
      <c r="B41" s="79"/>
      <c r="C41" s="77" t="s">
        <v>41</v>
      </c>
      <c r="D41" s="15"/>
      <c r="E41" s="15"/>
      <c r="F41" s="15"/>
      <c r="G41" s="15"/>
      <c r="H41" s="15"/>
      <c r="I41" s="15"/>
      <c r="J41" s="15"/>
      <c r="K41" s="100"/>
      <c r="L41" s="15"/>
      <c r="M41" s="15"/>
      <c r="N41" s="15"/>
    </row>
    <row r="42" spans="1:14" ht="15.5" x14ac:dyDescent="0.35">
      <c r="A42" s="15"/>
      <c r="B42" s="79"/>
      <c r="C42" s="77" t="s">
        <v>86</v>
      </c>
      <c r="D42" s="15"/>
      <c r="E42" s="15"/>
      <c r="F42" s="15"/>
      <c r="G42" s="15"/>
      <c r="H42" s="15"/>
      <c r="I42" s="15"/>
      <c r="J42" s="15"/>
      <c r="K42" s="100"/>
      <c r="L42" s="15"/>
      <c r="M42" s="15"/>
      <c r="N42" s="15"/>
    </row>
    <row r="43" spans="1:14" ht="15.5" x14ac:dyDescent="0.35">
      <c r="A43" s="15"/>
      <c r="B43" s="79"/>
      <c r="C43" s="15"/>
      <c r="D43" s="15"/>
      <c r="E43" s="15"/>
      <c r="F43" s="15"/>
      <c r="G43" s="15"/>
      <c r="H43" s="15"/>
      <c r="I43" s="15"/>
      <c r="J43" s="15"/>
      <c r="K43" s="100"/>
      <c r="L43" s="15"/>
      <c r="M43" s="15"/>
      <c r="N43" s="15"/>
    </row>
    <row r="44" spans="1:14" ht="15.5" x14ac:dyDescent="0.35">
      <c r="A44" s="15"/>
      <c r="B44" s="79" t="s">
        <v>87</v>
      </c>
      <c r="C44" s="15"/>
      <c r="D44" s="15"/>
      <c r="E44" s="15"/>
      <c r="F44" s="15"/>
      <c r="G44" s="15"/>
      <c r="H44" s="15"/>
      <c r="I44" s="15"/>
      <c r="J44" s="15"/>
      <c r="K44" s="100"/>
      <c r="L44" s="15"/>
      <c r="M44" s="15"/>
      <c r="N44" s="15"/>
    </row>
    <row r="45" spans="1:14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00"/>
      <c r="L45" s="15"/>
      <c r="M45" s="15"/>
      <c r="N45" s="15"/>
    </row>
    <row r="46" spans="1:14" ht="13" x14ac:dyDescent="0.3">
      <c r="A46" s="15"/>
      <c r="B46" s="15"/>
      <c r="C46" s="77" t="s">
        <v>65</v>
      </c>
      <c r="D46" s="15"/>
      <c r="E46" s="15"/>
      <c r="F46" s="15"/>
      <c r="G46" s="15"/>
      <c r="H46" s="15"/>
      <c r="I46" s="15"/>
      <c r="J46" s="15"/>
      <c r="K46" s="100"/>
      <c r="L46" s="15"/>
      <c r="M46" s="15"/>
      <c r="N46" s="15"/>
    </row>
    <row r="47" spans="1:14" x14ac:dyDescent="0.25">
      <c r="A47" s="15"/>
      <c r="B47" s="15"/>
      <c r="C47" s="77"/>
      <c r="D47" s="77" t="s">
        <v>141</v>
      </c>
      <c r="E47" s="15"/>
      <c r="F47" s="15"/>
      <c r="G47" s="15"/>
      <c r="H47" s="15"/>
      <c r="I47" s="15"/>
      <c r="J47" s="15"/>
      <c r="K47" s="100"/>
      <c r="L47" s="15"/>
      <c r="M47" s="15"/>
      <c r="N47" s="15"/>
    </row>
    <row r="48" spans="1:14" x14ac:dyDescent="0.25">
      <c r="A48" s="15"/>
      <c r="B48" s="15"/>
      <c r="C48" s="77"/>
      <c r="D48" s="77" t="s">
        <v>45</v>
      </c>
      <c r="E48" s="15"/>
      <c r="F48" s="15"/>
      <c r="G48" s="15"/>
      <c r="H48" s="15"/>
      <c r="I48" s="15"/>
      <c r="J48" s="15"/>
      <c r="K48" s="100"/>
      <c r="L48" s="15"/>
      <c r="M48" s="15"/>
      <c r="N48" s="15"/>
    </row>
    <row r="49" spans="1:14" x14ac:dyDescent="0.25">
      <c r="A49" s="15"/>
      <c r="B49" s="77"/>
      <c r="C49" s="15"/>
      <c r="D49" s="77" t="s">
        <v>14</v>
      </c>
      <c r="E49" s="15"/>
      <c r="F49" s="15"/>
      <c r="G49" s="15"/>
      <c r="H49" s="15"/>
      <c r="I49" s="15"/>
      <c r="J49" s="15"/>
      <c r="K49" s="100"/>
      <c r="L49" s="15"/>
      <c r="M49" s="15"/>
      <c r="N49" s="15"/>
    </row>
    <row r="50" spans="1:14" x14ac:dyDescent="0.25">
      <c r="A50" s="15"/>
      <c r="B50" s="77"/>
      <c r="C50" s="77"/>
      <c r="D50" s="15"/>
      <c r="E50" s="15"/>
      <c r="F50" s="15"/>
      <c r="G50" s="15"/>
      <c r="H50" s="15"/>
      <c r="I50" s="15"/>
      <c r="J50" s="15"/>
      <c r="K50" s="100"/>
      <c r="L50" s="15"/>
      <c r="M50" s="15"/>
      <c r="N50" s="15"/>
    </row>
    <row r="51" spans="1:14" ht="15.5" x14ac:dyDescent="0.35">
      <c r="A51" s="15"/>
      <c r="B51" s="79" t="s">
        <v>66</v>
      </c>
      <c r="C51" s="77"/>
      <c r="D51" s="15"/>
      <c r="E51" s="15"/>
      <c r="F51" s="15"/>
      <c r="G51" s="15"/>
      <c r="H51" s="15"/>
      <c r="I51" s="15"/>
      <c r="J51" s="15"/>
      <c r="K51" s="100"/>
      <c r="L51" s="15"/>
      <c r="M51" s="15"/>
      <c r="N51" s="15"/>
    </row>
    <row r="52" spans="1:14" x14ac:dyDescent="0.25">
      <c r="A52" s="15"/>
      <c r="B52" s="77"/>
      <c r="C52" s="77" t="s">
        <v>149</v>
      </c>
      <c r="D52" s="15"/>
      <c r="E52" s="15"/>
      <c r="F52" s="15"/>
      <c r="G52" s="15"/>
      <c r="H52" s="15"/>
      <c r="I52" s="15"/>
      <c r="J52" s="15"/>
      <c r="K52" s="100"/>
      <c r="L52" s="15"/>
      <c r="M52" s="15"/>
      <c r="N52" s="15"/>
    </row>
    <row r="53" spans="1:14" ht="13" x14ac:dyDescent="0.3">
      <c r="A53" s="15"/>
      <c r="B53" s="77"/>
      <c r="C53" s="77" t="s">
        <v>142</v>
      </c>
      <c r="D53" s="15"/>
      <c r="E53" s="15"/>
      <c r="F53" s="15"/>
      <c r="G53" s="15"/>
      <c r="H53" s="15"/>
      <c r="I53" s="15"/>
      <c r="J53" s="15"/>
      <c r="K53" s="100"/>
      <c r="L53" s="15"/>
      <c r="M53" s="15"/>
      <c r="N53" s="15"/>
    </row>
    <row r="54" spans="1:14" x14ac:dyDescent="0.25">
      <c r="A54" s="15"/>
      <c r="B54" s="77"/>
      <c r="C54" s="77" t="s">
        <v>143</v>
      </c>
      <c r="D54" s="15"/>
      <c r="E54" s="15"/>
      <c r="F54" s="15"/>
      <c r="G54" s="15"/>
      <c r="H54" s="15"/>
      <c r="I54" s="15"/>
      <c r="J54" s="15"/>
      <c r="K54" s="100"/>
      <c r="L54" s="15"/>
      <c r="M54" s="15"/>
      <c r="N54" s="15"/>
    </row>
    <row r="55" spans="1:14" x14ac:dyDescent="0.25">
      <c r="A55" s="15"/>
      <c r="B55" s="77"/>
      <c r="C55" s="77"/>
      <c r="D55" s="77" t="s">
        <v>144</v>
      </c>
      <c r="E55" s="15"/>
      <c r="F55" s="15"/>
      <c r="G55" s="15"/>
      <c r="H55" s="15"/>
      <c r="I55" s="15"/>
      <c r="J55" s="15"/>
      <c r="K55" s="100"/>
      <c r="L55" s="15"/>
      <c r="M55" s="15"/>
      <c r="N55" s="15"/>
    </row>
    <row r="56" spans="1:14" x14ac:dyDescent="0.25">
      <c r="A56" s="15"/>
      <c r="B56" s="77"/>
      <c r="C56" s="77"/>
      <c r="D56" s="77" t="s">
        <v>151</v>
      </c>
      <c r="E56" s="15"/>
      <c r="F56" s="15"/>
      <c r="G56" s="15"/>
      <c r="H56" s="15"/>
      <c r="I56" s="15"/>
      <c r="J56" s="15"/>
      <c r="K56" s="100"/>
      <c r="L56" s="15"/>
      <c r="M56" s="15"/>
      <c r="N56" s="15"/>
    </row>
    <row r="57" spans="1:14" ht="13" x14ac:dyDescent="0.3">
      <c r="A57" s="15"/>
      <c r="B57" s="77"/>
      <c r="C57" s="15"/>
      <c r="D57" s="77" t="s">
        <v>145</v>
      </c>
      <c r="E57" s="15"/>
      <c r="F57" s="15"/>
      <c r="G57" s="15"/>
      <c r="H57" s="15"/>
      <c r="I57" s="15"/>
      <c r="J57" s="15"/>
      <c r="K57" s="100"/>
      <c r="L57" s="15"/>
      <c r="M57" s="15"/>
      <c r="N57" s="15"/>
    </row>
    <row r="58" spans="1:14" ht="13" x14ac:dyDescent="0.3">
      <c r="A58" s="15"/>
      <c r="B58" s="15"/>
      <c r="C58" s="15"/>
      <c r="D58" s="15"/>
      <c r="E58" s="77" t="s">
        <v>146</v>
      </c>
      <c r="F58" s="15"/>
      <c r="G58" s="15"/>
      <c r="H58" s="15"/>
      <c r="I58" s="15"/>
      <c r="J58" s="15"/>
      <c r="K58" s="100"/>
      <c r="L58" s="15"/>
      <c r="M58" s="15"/>
      <c r="N58" s="15"/>
    </row>
    <row r="59" spans="1:14" ht="13" x14ac:dyDescent="0.3">
      <c r="A59" s="15"/>
      <c r="B59" s="15"/>
      <c r="C59" s="15"/>
      <c r="D59" s="15"/>
      <c r="E59" s="77" t="s">
        <v>152</v>
      </c>
      <c r="F59" s="15"/>
      <c r="G59" s="15"/>
      <c r="H59" s="15"/>
      <c r="I59" s="15"/>
      <c r="J59" s="15"/>
      <c r="K59" s="100"/>
      <c r="L59" s="15"/>
      <c r="M59" s="15"/>
      <c r="N59" s="15"/>
    </row>
    <row r="60" spans="1:14" x14ac:dyDescent="0.25">
      <c r="A60" s="15"/>
      <c r="B60" s="15"/>
      <c r="C60" s="15"/>
      <c r="D60" s="15"/>
      <c r="E60" s="77" t="s">
        <v>147</v>
      </c>
      <c r="F60" s="15"/>
      <c r="G60" s="15"/>
      <c r="H60" s="15"/>
      <c r="I60" s="15"/>
      <c r="J60" s="15"/>
      <c r="K60" s="100"/>
      <c r="L60" s="15"/>
      <c r="M60" s="15"/>
      <c r="N60" s="15"/>
    </row>
    <row r="61" spans="1:14" ht="13" x14ac:dyDescent="0.3">
      <c r="A61" s="15"/>
      <c r="B61" s="15"/>
      <c r="C61" s="15"/>
      <c r="D61" s="77" t="s">
        <v>150</v>
      </c>
      <c r="E61" s="15"/>
      <c r="F61" s="15"/>
      <c r="G61" s="15"/>
      <c r="H61" s="15"/>
      <c r="I61" s="15"/>
      <c r="J61" s="15"/>
      <c r="K61" s="100"/>
      <c r="L61" s="15"/>
      <c r="M61" s="15"/>
      <c r="N61" s="15"/>
    </row>
    <row r="62" spans="1:14" ht="13" x14ac:dyDescent="0.3">
      <c r="A62" s="15"/>
      <c r="B62" s="15"/>
      <c r="C62" s="15"/>
      <c r="D62" s="77"/>
      <c r="E62" s="77" t="s">
        <v>148</v>
      </c>
      <c r="F62" s="15"/>
      <c r="G62" s="15"/>
      <c r="H62" s="15"/>
      <c r="I62" s="15"/>
      <c r="J62" s="15"/>
      <c r="K62" s="100"/>
      <c r="L62" s="15"/>
      <c r="M62" s="15"/>
      <c r="N62" s="15"/>
    </row>
    <row r="63" spans="1:14" x14ac:dyDescent="0.25">
      <c r="A63" s="15"/>
      <c r="B63" s="15"/>
      <c r="C63" s="15"/>
      <c r="D63" s="77"/>
      <c r="E63" s="15"/>
      <c r="F63" s="15"/>
      <c r="G63" s="15"/>
      <c r="H63" s="15"/>
      <c r="I63" s="15"/>
      <c r="J63" s="15"/>
      <c r="K63" s="100"/>
      <c r="L63" s="15"/>
      <c r="M63" s="15"/>
      <c r="N63" s="15"/>
    </row>
    <row r="64" spans="1:14" ht="13" thickBot="1" x14ac:dyDescent="0.3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101"/>
    </row>
    <row r="65" spans="1:11" ht="13" thickTop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1:1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 spans="1:1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1:1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</sheetData>
  <pageMargins left="0.7" right="0.7" top="0.75" bottom="0.75" header="0.3" footer="0.3"/>
  <pageSetup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T268"/>
  <sheetViews>
    <sheetView tabSelected="1" zoomScale="80" zoomScaleNormal="80" workbookViewId="0">
      <pane xSplit="18" ySplit="8" topLeftCell="S9" activePane="bottomRight" state="frozen"/>
      <selection pane="topRight" activeCell="O1" sqref="O1"/>
      <selection pane="bottomLeft" activeCell="A7" sqref="A7"/>
      <selection pane="bottomRight" activeCell="E5" sqref="E5:I5"/>
    </sheetView>
  </sheetViews>
  <sheetFormatPr defaultRowHeight="12.5" x14ac:dyDescent="0.25"/>
  <cols>
    <col min="1" max="1" width="2.26953125" style="15" customWidth="1"/>
    <col min="2" max="2" width="2" customWidth="1"/>
    <col min="3" max="3" width="10" style="10" customWidth="1"/>
    <col min="4" max="4" width="1.1796875" style="10" customWidth="1"/>
    <col min="5" max="5" width="11.36328125" customWidth="1"/>
    <col min="6" max="6" width="9.6328125" customWidth="1"/>
    <col min="7" max="7" width="1" customWidth="1"/>
    <col min="8" max="8" width="9.90625" customWidth="1"/>
    <col min="9" max="9" width="1.1796875" customWidth="1"/>
    <col min="10" max="10" width="6.81640625" customWidth="1"/>
    <col min="11" max="15" width="1.6328125" customWidth="1"/>
    <col min="16" max="16" width="25.90625" customWidth="1"/>
    <col min="17" max="17" width="24" customWidth="1"/>
    <col min="18" max="18" width="1" style="43" customWidth="1"/>
    <col min="19" max="19" width="5.6328125" style="43" customWidth="1"/>
    <col min="20" max="33" width="5.6328125" customWidth="1"/>
    <col min="35" max="35" width="0.81640625" style="10" customWidth="1"/>
    <col min="36" max="36" width="2.08984375" customWidth="1"/>
  </cols>
  <sheetData>
    <row r="1" spans="1:37" ht="13.5" thickTop="1" thickBot="1" x14ac:dyDescent="0.3">
      <c r="B1" s="23"/>
      <c r="C1" s="22"/>
      <c r="D1" s="22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44"/>
      <c r="S1" s="44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2"/>
      <c r="AJ1" s="76"/>
      <c r="AK1" s="20"/>
    </row>
    <row r="2" spans="1:37" ht="13.5" thickTop="1" thickBot="1" x14ac:dyDescent="0.3">
      <c r="B2" s="153"/>
      <c r="C2" s="176"/>
      <c r="D2" s="176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8"/>
      <c r="S2" s="178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6"/>
      <c r="AJ2" s="151"/>
      <c r="AK2" s="20"/>
    </row>
    <row r="3" spans="1:37" ht="15" thickTop="1" thickBot="1" x14ac:dyDescent="0.35">
      <c r="B3" s="182"/>
      <c r="C3" s="172"/>
      <c r="D3" s="172"/>
      <c r="E3" s="173"/>
      <c r="F3" s="174" t="s">
        <v>54</v>
      </c>
      <c r="G3" s="173"/>
      <c r="H3" s="173"/>
      <c r="I3" s="175"/>
      <c r="J3" s="102"/>
      <c r="K3" s="103"/>
      <c r="L3" s="103"/>
      <c r="M3" s="103"/>
      <c r="N3" s="103"/>
      <c r="O3" s="103"/>
      <c r="P3" s="103"/>
      <c r="Q3" s="291" t="s">
        <v>9</v>
      </c>
      <c r="R3" s="292"/>
      <c r="S3" s="105">
        <f t="shared" ref="S3:AF3" si="0">$H188/14</f>
        <v>10.928571428571427</v>
      </c>
      <c r="T3" s="105">
        <f t="shared" si="0"/>
        <v>10.928571428571427</v>
      </c>
      <c r="U3" s="105">
        <f t="shared" si="0"/>
        <v>10.928571428571427</v>
      </c>
      <c r="V3" s="105">
        <f t="shared" si="0"/>
        <v>10.928571428571427</v>
      </c>
      <c r="W3" s="105">
        <f t="shared" si="0"/>
        <v>10.928571428571427</v>
      </c>
      <c r="X3" s="105">
        <f t="shared" si="0"/>
        <v>10.928571428571427</v>
      </c>
      <c r="Y3" s="105">
        <f t="shared" si="0"/>
        <v>10.928571428571427</v>
      </c>
      <c r="Z3" s="105">
        <f t="shared" si="0"/>
        <v>10.928571428571427</v>
      </c>
      <c r="AA3" s="105">
        <f t="shared" si="0"/>
        <v>10.928571428571427</v>
      </c>
      <c r="AB3" s="105">
        <f t="shared" si="0"/>
        <v>10.928571428571427</v>
      </c>
      <c r="AC3" s="105">
        <f t="shared" si="0"/>
        <v>10.928571428571427</v>
      </c>
      <c r="AD3" s="105">
        <f t="shared" si="0"/>
        <v>10.928571428571427</v>
      </c>
      <c r="AE3" s="105">
        <f t="shared" si="0"/>
        <v>10.928571428571427</v>
      </c>
      <c r="AF3" s="105">
        <f t="shared" si="0"/>
        <v>10.928571428571427</v>
      </c>
      <c r="AG3" s="104"/>
      <c r="AH3" s="252">
        <f>SUM(S3:AG3)</f>
        <v>152.99999999999997</v>
      </c>
      <c r="AI3" s="168"/>
      <c r="AJ3" s="146"/>
    </row>
    <row r="4" spans="1:37" ht="13" x14ac:dyDescent="0.3">
      <c r="B4" s="182"/>
      <c r="C4" s="179" t="s">
        <v>102</v>
      </c>
      <c r="D4" s="282"/>
      <c r="E4" s="237" t="s">
        <v>139</v>
      </c>
      <c r="F4" s="238" t="s">
        <v>15</v>
      </c>
      <c r="G4" s="106"/>
      <c r="H4" s="106"/>
      <c r="I4" s="107"/>
      <c r="J4" s="45"/>
      <c r="K4" s="62"/>
      <c r="L4" s="62"/>
      <c r="M4" s="62"/>
      <c r="N4" s="62"/>
      <c r="O4" s="62"/>
      <c r="P4" s="62"/>
      <c r="Q4" s="293" t="s">
        <v>7</v>
      </c>
      <c r="R4" s="294"/>
      <c r="S4" s="5">
        <f>S3</f>
        <v>10.928571428571427</v>
      </c>
      <c r="T4" s="5">
        <f>SUM(S4,T3)</f>
        <v>21.857142857142854</v>
      </c>
      <c r="U4" s="5">
        <f>SUM(T4,U3)</f>
        <v>32.785714285714278</v>
      </c>
      <c r="V4" s="5">
        <f t="shared" ref="V4:AF4" si="1">SUM(U4,V3)</f>
        <v>43.714285714285708</v>
      </c>
      <c r="W4" s="5">
        <f t="shared" si="1"/>
        <v>54.642857142857139</v>
      </c>
      <c r="X4" s="5">
        <f t="shared" si="1"/>
        <v>65.571428571428569</v>
      </c>
      <c r="Y4" s="5">
        <f t="shared" si="1"/>
        <v>76.5</v>
      </c>
      <c r="Z4" s="5">
        <f t="shared" si="1"/>
        <v>87.428571428571431</v>
      </c>
      <c r="AA4" s="5">
        <f t="shared" si="1"/>
        <v>98.357142857142861</v>
      </c>
      <c r="AB4" s="5">
        <f t="shared" si="1"/>
        <v>109.28571428571429</v>
      </c>
      <c r="AC4" s="5">
        <f t="shared" si="1"/>
        <v>120.21428571428572</v>
      </c>
      <c r="AD4" s="5">
        <f t="shared" si="1"/>
        <v>131.14285714285714</v>
      </c>
      <c r="AE4" s="5">
        <f t="shared" si="1"/>
        <v>142.07142857142856</v>
      </c>
      <c r="AF4" s="5">
        <f t="shared" si="1"/>
        <v>152.99999999999997</v>
      </c>
      <c r="AG4" s="4"/>
      <c r="AH4" s="6"/>
      <c r="AI4" s="168"/>
      <c r="AJ4" s="146"/>
    </row>
    <row r="5" spans="1:37" ht="14.5" thickBot="1" x14ac:dyDescent="0.35">
      <c r="B5" s="182"/>
      <c r="C5" s="180" t="s">
        <v>3</v>
      </c>
      <c r="D5" s="283"/>
      <c r="E5" s="295" t="s">
        <v>153</v>
      </c>
      <c r="F5" s="296"/>
      <c r="G5" s="296"/>
      <c r="H5" s="296"/>
      <c r="I5" s="297"/>
      <c r="J5" s="163"/>
      <c r="K5" s="164"/>
      <c r="L5" s="164"/>
      <c r="M5" s="164"/>
      <c r="N5" s="164"/>
      <c r="O5" s="164"/>
      <c r="P5" s="164"/>
      <c r="Q5" s="165" t="s">
        <v>10</v>
      </c>
      <c r="R5" s="166">
        <f>H188</f>
        <v>152.99999999999997</v>
      </c>
      <c r="S5" s="167">
        <f t="shared" ref="S5:AF5" si="2">R5-S3</f>
        <v>142.07142857142856</v>
      </c>
      <c r="T5" s="167">
        <f t="shared" si="2"/>
        <v>131.14285714285714</v>
      </c>
      <c r="U5" s="167">
        <f t="shared" si="2"/>
        <v>120.21428571428571</v>
      </c>
      <c r="V5" s="167">
        <f t="shared" si="2"/>
        <v>109.28571428571428</v>
      </c>
      <c r="W5" s="167">
        <f t="shared" si="2"/>
        <v>98.357142857142847</v>
      </c>
      <c r="X5" s="167">
        <f t="shared" si="2"/>
        <v>87.428571428571416</v>
      </c>
      <c r="Y5" s="167">
        <f t="shared" si="2"/>
        <v>76.499999999999986</v>
      </c>
      <c r="Z5" s="167">
        <f t="shared" si="2"/>
        <v>65.571428571428555</v>
      </c>
      <c r="AA5" s="167">
        <f t="shared" si="2"/>
        <v>54.642857142857125</v>
      </c>
      <c r="AB5" s="167">
        <f t="shared" si="2"/>
        <v>43.714285714285694</v>
      </c>
      <c r="AC5" s="167">
        <f t="shared" si="2"/>
        <v>32.785714285714263</v>
      </c>
      <c r="AD5" s="167">
        <f t="shared" si="2"/>
        <v>21.857142857142836</v>
      </c>
      <c r="AE5" s="167">
        <f t="shared" si="2"/>
        <v>10.928571428571409</v>
      </c>
      <c r="AF5" s="167">
        <f t="shared" si="2"/>
        <v>-1.7763568394002505E-14</v>
      </c>
      <c r="AG5" s="167"/>
      <c r="AH5" s="9"/>
      <c r="AI5" s="168"/>
      <c r="AJ5" s="146"/>
    </row>
    <row r="6" spans="1:37" ht="13.5" customHeight="1" thickBot="1" x14ac:dyDescent="0.35">
      <c r="B6" s="182"/>
      <c r="C6" s="261" t="s">
        <v>4</v>
      </c>
      <c r="D6" s="284"/>
      <c r="E6" s="302" t="s">
        <v>5</v>
      </c>
      <c r="F6" s="303"/>
      <c r="G6" s="268"/>
      <c r="H6" s="253" t="s">
        <v>11</v>
      </c>
      <c r="I6" s="287"/>
      <c r="J6" s="326" t="s">
        <v>8</v>
      </c>
      <c r="K6" s="327"/>
      <c r="L6" s="327"/>
      <c r="M6" s="327"/>
      <c r="N6" s="327"/>
      <c r="O6" s="327"/>
      <c r="P6" s="327"/>
      <c r="Q6" s="328"/>
      <c r="R6" s="264"/>
      <c r="S6" s="304" t="s">
        <v>64</v>
      </c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6"/>
      <c r="AI6" s="169"/>
      <c r="AJ6" s="146"/>
    </row>
    <row r="7" spans="1:37" ht="13.5" customHeight="1" x14ac:dyDescent="0.3">
      <c r="B7" s="182"/>
      <c r="C7" s="298" t="s">
        <v>2</v>
      </c>
      <c r="D7" s="284"/>
      <c r="E7" s="272"/>
      <c r="F7" s="300" t="s">
        <v>22</v>
      </c>
      <c r="G7" s="269"/>
      <c r="H7" s="262"/>
      <c r="I7" s="288"/>
      <c r="J7" s="324" t="s">
        <v>0</v>
      </c>
      <c r="K7" s="319" t="s">
        <v>98</v>
      </c>
      <c r="L7" s="320"/>
      <c r="M7" s="320"/>
      <c r="N7" s="320"/>
      <c r="O7" s="320"/>
      <c r="P7" s="320"/>
      <c r="Q7" s="322" t="s">
        <v>131</v>
      </c>
      <c r="R7" s="265"/>
      <c r="S7" s="258" t="s">
        <v>117</v>
      </c>
      <c r="T7" s="259" t="s">
        <v>118</v>
      </c>
      <c r="U7" s="260" t="s">
        <v>119</v>
      </c>
      <c r="V7" s="259" t="s">
        <v>120</v>
      </c>
      <c r="W7" s="260" t="s">
        <v>121</v>
      </c>
      <c r="X7" s="259" t="s">
        <v>122</v>
      </c>
      <c r="Y7" s="260" t="s">
        <v>123</v>
      </c>
      <c r="Z7" s="259" t="s">
        <v>124</v>
      </c>
      <c r="AA7" s="260" t="s">
        <v>125</v>
      </c>
      <c r="AB7" s="259" t="s">
        <v>126</v>
      </c>
      <c r="AC7" s="260" t="s">
        <v>127</v>
      </c>
      <c r="AD7" s="259" t="s">
        <v>128</v>
      </c>
      <c r="AE7" s="260" t="s">
        <v>129</v>
      </c>
      <c r="AF7" s="259" t="s">
        <v>130</v>
      </c>
      <c r="AG7" s="256"/>
      <c r="AH7" s="257"/>
      <c r="AI7" s="169"/>
      <c r="AJ7" s="146"/>
    </row>
    <row r="8" spans="1:37" s="3" customFormat="1" ht="39.75" customHeight="1" thickBot="1" x14ac:dyDescent="0.35">
      <c r="A8" s="46"/>
      <c r="B8" s="183"/>
      <c r="C8" s="299"/>
      <c r="D8" s="285"/>
      <c r="E8" s="273" t="s">
        <v>23</v>
      </c>
      <c r="F8" s="301" t="s">
        <v>22</v>
      </c>
      <c r="G8" s="286"/>
      <c r="H8" s="263" t="s">
        <v>18</v>
      </c>
      <c r="I8" s="289"/>
      <c r="J8" s="325"/>
      <c r="K8" s="321"/>
      <c r="L8" s="321"/>
      <c r="M8" s="321"/>
      <c r="N8" s="321"/>
      <c r="O8" s="321"/>
      <c r="P8" s="321"/>
      <c r="Q8" s="323" t="s">
        <v>99</v>
      </c>
      <c r="R8" s="266"/>
      <c r="S8" s="66">
        <v>43707</v>
      </c>
      <c r="T8" s="66">
        <f t="shared" ref="T8:AF8" si="3">S8+7</f>
        <v>43714</v>
      </c>
      <c r="U8" s="66">
        <f t="shared" si="3"/>
        <v>43721</v>
      </c>
      <c r="V8" s="66">
        <f t="shared" si="3"/>
        <v>43728</v>
      </c>
      <c r="W8" s="66">
        <f t="shared" si="3"/>
        <v>43735</v>
      </c>
      <c r="X8" s="66">
        <f t="shared" si="3"/>
        <v>43742</v>
      </c>
      <c r="Y8" s="66">
        <f t="shared" si="3"/>
        <v>43749</v>
      </c>
      <c r="Z8" s="66">
        <f t="shared" si="3"/>
        <v>43756</v>
      </c>
      <c r="AA8" s="66">
        <f t="shared" si="3"/>
        <v>43763</v>
      </c>
      <c r="AB8" s="66">
        <f t="shared" si="3"/>
        <v>43770</v>
      </c>
      <c r="AC8" s="66">
        <f t="shared" si="3"/>
        <v>43777</v>
      </c>
      <c r="AD8" s="66">
        <f t="shared" si="3"/>
        <v>43784</v>
      </c>
      <c r="AE8" s="66">
        <f t="shared" si="3"/>
        <v>43791</v>
      </c>
      <c r="AF8" s="66">
        <f t="shared" si="3"/>
        <v>43798</v>
      </c>
      <c r="AG8" s="47" t="s">
        <v>56</v>
      </c>
      <c r="AH8" s="281" t="s">
        <v>48</v>
      </c>
      <c r="AI8" s="170"/>
      <c r="AJ8" s="152"/>
    </row>
    <row r="9" spans="1:37" s="3" customFormat="1" ht="6" customHeight="1" x14ac:dyDescent="0.3">
      <c r="A9" s="46"/>
      <c r="B9" s="183"/>
      <c r="C9" s="239"/>
      <c r="D9" s="285"/>
      <c r="E9" s="240"/>
      <c r="F9" s="240"/>
      <c r="G9" s="270"/>
      <c r="H9" s="241"/>
      <c r="I9" s="289"/>
      <c r="J9" s="242"/>
      <c r="K9" s="243"/>
      <c r="L9" s="243"/>
      <c r="M9" s="243"/>
      <c r="N9" s="243"/>
      <c r="O9" s="243"/>
      <c r="P9" s="243"/>
      <c r="Q9" s="244"/>
      <c r="R9" s="266"/>
      <c r="S9" s="245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3"/>
      <c r="AH9" s="244"/>
      <c r="AI9" s="170"/>
      <c r="AJ9" s="152"/>
    </row>
    <row r="10" spans="1:37" ht="13" x14ac:dyDescent="0.3">
      <c r="B10" s="182"/>
      <c r="C10" s="65"/>
      <c r="D10" s="285"/>
      <c r="E10" s="65"/>
      <c r="F10" s="65"/>
      <c r="G10" s="271"/>
      <c r="H10" s="65"/>
      <c r="I10" s="290"/>
      <c r="J10" s="139">
        <v>10000</v>
      </c>
      <c r="K10" s="140" t="s">
        <v>55</v>
      </c>
      <c r="L10" s="108"/>
      <c r="M10" s="108"/>
      <c r="N10" s="108"/>
      <c r="O10" s="108"/>
      <c r="P10" s="251"/>
      <c r="Q10" s="181"/>
      <c r="R10" s="267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2"/>
      <c r="AH10" s="143"/>
      <c r="AI10" s="170"/>
      <c r="AJ10" s="146"/>
    </row>
    <row r="11" spans="1:37" ht="13" x14ac:dyDescent="0.3">
      <c r="B11" s="182"/>
      <c r="C11" s="65"/>
      <c r="D11" s="285"/>
      <c r="E11" s="65"/>
      <c r="F11" s="65"/>
      <c r="G11" s="271"/>
      <c r="H11" s="65"/>
      <c r="I11" s="290"/>
      <c r="J11" s="64">
        <v>11000</v>
      </c>
      <c r="K11" s="97"/>
      <c r="L11" s="89" t="s">
        <v>24</v>
      </c>
      <c r="M11" s="86"/>
      <c r="N11" s="86"/>
      <c r="O11" s="86"/>
      <c r="P11" s="89"/>
      <c r="Q11" s="90"/>
      <c r="R11" s="267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1"/>
      <c r="AH11" s="143"/>
      <c r="AI11" s="170"/>
      <c r="AJ11" s="146"/>
    </row>
    <row r="12" spans="1:37" ht="13" x14ac:dyDescent="0.3">
      <c r="B12" s="182"/>
      <c r="C12" s="180" t="str">
        <f>IF(F12=0,"Not Started",IF(E12=0,"Complete", "In Progress"))</f>
        <v>Complete</v>
      </c>
      <c r="D12" s="285"/>
      <c r="E12" s="11">
        <v>0</v>
      </c>
      <c r="F12" s="42">
        <f t="shared" ref="F12" si="4">AH12</f>
        <v>1.5</v>
      </c>
      <c r="G12" s="271"/>
      <c r="H12" s="12">
        <v>1</v>
      </c>
      <c r="I12" s="290"/>
      <c r="J12" s="64">
        <v>11100</v>
      </c>
      <c r="K12" s="97"/>
      <c r="L12" s="85"/>
      <c r="M12" s="84" t="s">
        <v>16</v>
      </c>
      <c r="N12" s="84"/>
      <c r="O12" s="84"/>
      <c r="P12" s="84"/>
      <c r="Q12" s="90"/>
      <c r="R12" s="267"/>
      <c r="S12" s="68">
        <v>1.5</v>
      </c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9"/>
      <c r="AH12" s="8">
        <f t="shared" ref="AH12:AH16" si="5">SUM(R12:AG12)</f>
        <v>1.5</v>
      </c>
      <c r="AI12" s="170"/>
      <c r="AJ12" s="146"/>
    </row>
    <row r="13" spans="1:37" ht="13" x14ac:dyDescent="0.3">
      <c r="B13" s="182"/>
      <c r="C13" s="180" t="str">
        <f>IF(F13=0,"Not Started",IF(E13=0,"Complete", "In Progress"))</f>
        <v>Complete</v>
      </c>
      <c r="D13" s="285"/>
      <c r="E13" s="11">
        <v>0</v>
      </c>
      <c r="F13" s="42">
        <f t="shared" ref="F13" si="6">AH13</f>
        <v>0.2</v>
      </c>
      <c r="G13" s="271"/>
      <c r="H13" s="12">
        <v>0.6</v>
      </c>
      <c r="I13" s="290"/>
      <c r="J13" s="64">
        <v>11200</v>
      </c>
      <c r="K13" s="97"/>
      <c r="L13" s="85"/>
      <c r="M13" s="84" t="s">
        <v>17</v>
      </c>
      <c r="N13" s="84"/>
      <c r="O13" s="84"/>
      <c r="P13" s="84"/>
      <c r="Q13" s="88"/>
      <c r="R13" s="267"/>
      <c r="S13" s="68">
        <v>0.2</v>
      </c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9"/>
      <c r="AH13" s="8">
        <f t="shared" si="5"/>
        <v>0.2</v>
      </c>
      <c r="AI13" s="170"/>
      <c r="AJ13" s="146"/>
    </row>
    <row r="14" spans="1:37" ht="13" x14ac:dyDescent="0.3">
      <c r="B14" s="182"/>
      <c r="C14" s="180" t="str">
        <f>IF(F14=0,"Not Started",IF(E14=0,"Complete", "In Progress"))</f>
        <v>Complete</v>
      </c>
      <c r="D14" s="285"/>
      <c r="E14" s="11">
        <v>0</v>
      </c>
      <c r="F14" s="42">
        <f t="shared" ref="F14" si="7">AH14</f>
        <v>1</v>
      </c>
      <c r="G14" s="271"/>
      <c r="H14" s="12">
        <v>1</v>
      </c>
      <c r="I14" s="290"/>
      <c r="J14" s="64">
        <v>11300</v>
      </c>
      <c r="K14" s="97"/>
      <c r="L14" s="85"/>
      <c r="M14" s="84" t="s">
        <v>20</v>
      </c>
      <c r="N14" s="84"/>
      <c r="O14" s="84"/>
      <c r="P14" s="84"/>
      <c r="Q14" s="88"/>
      <c r="R14" s="267"/>
      <c r="S14" s="68">
        <v>1</v>
      </c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9"/>
      <c r="AH14" s="8">
        <f t="shared" si="5"/>
        <v>1</v>
      </c>
      <c r="AI14" s="170"/>
      <c r="AJ14" s="146"/>
    </row>
    <row r="15" spans="1:37" ht="13" x14ac:dyDescent="0.3">
      <c r="B15" s="182"/>
      <c r="C15" s="180" t="str">
        <f>IF(F15=0,"Not Started",IF(E15=0,"Complete", "In Progress"))</f>
        <v>Complete</v>
      </c>
      <c r="D15" s="285"/>
      <c r="E15" s="11">
        <v>0</v>
      </c>
      <c r="F15" s="42">
        <f t="shared" ref="F15" si="8">AH15</f>
        <v>0.7</v>
      </c>
      <c r="G15" s="271"/>
      <c r="H15" s="12">
        <v>0.8</v>
      </c>
      <c r="I15" s="290"/>
      <c r="J15" s="64">
        <v>11400</v>
      </c>
      <c r="K15" s="97"/>
      <c r="L15" s="85"/>
      <c r="M15" s="84" t="s">
        <v>21</v>
      </c>
      <c r="N15" s="84"/>
      <c r="O15" s="84"/>
      <c r="P15" s="84"/>
      <c r="Q15" s="90"/>
      <c r="R15" s="267"/>
      <c r="S15" s="68">
        <v>0.7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8">
        <f t="shared" si="5"/>
        <v>0.7</v>
      </c>
      <c r="AI15" s="170"/>
      <c r="AJ15" s="146"/>
    </row>
    <row r="16" spans="1:37" ht="13" x14ac:dyDescent="0.3">
      <c r="B16" s="182"/>
      <c r="C16" s="180" t="str">
        <f>IF(F16=0,"Not Started",IF(E16=0,"Complete", "In Progress"))</f>
        <v>Complete</v>
      </c>
      <c r="D16" s="285"/>
      <c r="E16" s="11">
        <v>0</v>
      </c>
      <c r="F16" s="42">
        <f t="shared" ref="F16" si="9">AH16</f>
        <v>0.3</v>
      </c>
      <c r="G16" s="271"/>
      <c r="H16" s="12">
        <v>0.4</v>
      </c>
      <c r="I16" s="290"/>
      <c r="J16" s="64">
        <v>11500</v>
      </c>
      <c r="K16" s="97"/>
      <c r="L16" s="85"/>
      <c r="M16" s="84" t="s">
        <v>19</v>
      </c>
      <c r="N16" s="84"/>
      <c r="O16" s="84"/>
      <c r="P16" s="84"/>
      <c r="Q16" s="90"/>
      <c r="R16" s="267"/>
      <c r="S16" s="68">
        <v>0.3</v>
      </c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9"/>
      <c r="AH16" s="8">
        <f t="shared" si="5"/>
        <v>0.3</v>
      </c>
      <c r="AI16" s="170"/>
      <c r="AJ16" s="146"/>
    </row>
    <row r="17" spans="2:36" ht="13" x14ac:dyDescent="0.3">
      <c r="B17" s="182"/>
      <c r="C17" s="65"/>
      <c r="D17" s="285"/>
      <c r="E17" s="65"/>
      <c r="F17" s="65"/>
      <c r="G17" s="271"/>
      <c r="H17" s="65"/>
      <c r="I17" s="290"/>
      <c r="J17" s="64">
        <v>12000</v>
      </c>
      <c r="K17" s="97"/>
      <c r="L17" s="89" t="s">
        <v>25</v>
      </c>
      <c r="M17" s="86"/>
      <c r="N17" s="86"/>
      <c r="O17" s="86"/>
      <c r="P17" s="89"/>
      <c r="Q17" s="90"/>
      <c r="R17" s="267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1"/>
      <c r="AH17" s="143"/>
      <c r="AI17" s="170"/>
      <c r="AJ17" s="146"/>
    </row>
    <row r="18" spans="2:36" ht="13" x14ac:dyDescent="0.3">
      <c r="B18" s="182"/>
      <c r="C18" s="180" t="str">
        <f>IF(F18=0,"Not Started",IF(E18=0,"Complete", "In Progress"))</f>
        <v>Complete</v>
      </c>
      <c r="D18" s="285"/>
      <c r="E18" s="11">
        <v>0</v>
      </c>
      <c r="F18" s="42">
        <f>AH18</f>
        <v>1.2</v>
      </c>
      <c r="G18" s="271"/>
      <c r="H18" s="12">
        <v>1</v>
      </c>
      <c r="I18" s="290"/>
      <c r="J18" s="64">
        <v>12100</v>
      </c>
      <c r="K18" s="97"/>
      <c r="L18" s="85"/>
      <c r="M18" s="84" t="s">
        <v>16</v>
      </c>
      <c r="N18" s="84"/>
      <c r="O18" s="84"/>
      <c r="P18" s="84"/>
      <c r="Q18" s="90"/>
      <c r="R18" s="267"/>
      <c r="S18" s="68">
        <v>1.2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9"/>
      <c r="AH18" s="8">
        <f>SUM(R18:AG18)</f>
        <v>1.2</v>
      </c>
      <c r="AI18" s="170"/>
      <c r="AJ18" s="146"/>
    </row>
    <row r="19" spans="2:36" ht="13" x14ac:dyDescent="0.3">
      <c r="B19" s="182"/>
      <c r="C19" s="180" t="str">
        <f>IF(F19=0,"Not Started",IF(E19=0,"Complete", "In Progress"))</f>
        <v>Complete</v>
      </c>
      <c r="D19" s="285"/>
      <c r="E19" s="11">
        <v>0</v>
      </c>
      <c r="F19" s="42">
        <f>AH19</f>
        <v>0.2</v>
      </c>
      <c r="G19" s="271"/>
      <c r="H19" s="12">
        <v>0.6</v>
      </c>
      <c r="I19" s="290"/>
      <c r="J19" s="64">
        <v>12200</v>
      </c>
      <c r="K19" s="97"/>
      <c r="L19" s="85"/>
      <c r="M19" s="84" t="s">
        <v>17</v>
      </c>
      <c r="N19" s="84"/>
      <c r="O19" s="84"/>
      <c r="P19" s="84"/>
      <c r="Q19" s="88"/>
      <c r="R19" s="267"/>
      <c r="S19" s="68">
        <v>0.2</v>
      </c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9"/>
      <c r="AH19" s="8">
        <f>SUM(R19:AG19)</f>
        <v>0.2</v>
      </c>
      <c r="AI19" s="170"/>
      <c r="AJ19" s="146"/>
    </row>
    <row r="20" spans="2:36" ht="13" x14ac:dyDescent="0.3">
      <c r="B20" s="182"/>
      <c r="C20" s="180" t="str">
        <f>IF(F20=0,"Not Started",IF(E20=0,"Complete", "In Progress"))</f>
        <v>Complete</v>
      </c>
      <c r="D20" s="285"/>
      <c r="E20" s="11">
        <v>0</v>
      </c>
      <c r="F20" s="42">
        <f>AH20</f>
        <v>1</v>
      </c>
      <c r="G20" s="271"/>
      <c r="H20" s="12">
        <v>1</v>
      </c>
      <c r="I20" s="290"/>
      <c r="J20" s="64">
        <v>12300</v>
      </c>
      <c r="K20" s="97"/>
      <c r="L20" s="85"/>
      <c r="M20" s="84" t="s">
        <v>20</v>
      </c>
      <c r="N20" s="84"/>
      <c r="O20" s="84"/>
      <c r="P20" s="84"/>
      <c r="Q20" s="88"/>
      <c r="R20" s="267"/>
      <c r="S20" s="68">
        <v>1</v>
      </c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9"/>
      <c r="AH20" s="8">
        <f>SUM(R20:AG20)</f>
        <v>1</v>
      </c>
      <c r="AI20" s="170"/>
      <c r="AJ20" s="146"/>
    </row>
    <row r="21" spans="2:36" ht="13" x14ac:dyDescent="0.3">
      <c r="B21" s="182"/>
      <c r="C21" s="180" t="str">
        <f>IF(F21=0,"Not Started",IF(E21=0,"Complete", "In Progress"))</f>
        <v>Complete</v>
      </c>
      <c r="D21" s="285"/>
      <c r="E21" s="11">
        <v>0</v>
      </c>
      <c r="F21" s="42">
        <f>AH21</f>
        <v>0.7</v>
      </c>
      <c r="G21" s="271"/>
      <c r="H21" s="12">
        <v>0.8</v>
      </c>
      <c r="I21" s="290"/>
      <c r="J21" s="64">
        <v>12400</v>
      </c>
      <c r="K21" s="97"/>
      <c r="L21" s="85"/>
      <c r="M21" s="84" t="s">
        <v>21</v>
      </c>
      <c r="N21" s="84"/>
      <c r="O21" s="84"/>
      <c r="P21" s="84"/>
      <c r="Q21" s="90"/>
      <c r="R21" s="267"/>
      <c r="S21" s="68">
        <v>0.7</v>
      </c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9"/>
      <c r="AH21" s="8">
        <f>SUM(R21:AG21)</f>
        <v>0.7</v>
      </c>
      <c r="AI21" s="170"/>
      <c r="AJ21" s="146"/>
    </row>
    <row r="22" spans="2:36" ht="13" x14ac:dyDescent="0.3">
      <c r="B22" s="182"/>
      <c r="C22" s="180" t="str">
        <f>IF(F22=0,"Not Started",IF(E22=0,"Complete", "In Progress"))</f>
        <v>Complete</v>
      </c>
      <c r="D22" s="285"/>
      <c r="E22" s="11">
        <v>0</v>
      </c>
      <c r="F22" s="42">
        <f t="shared" ref="F22" si="10">AH22</f>
        <v>0.5</v>
      </c>
      <c r="G22" s="271"/>
      <c r="H22" s="12">
        <v>0.8</v>
      </c>
      <c r="I22" s="290"/>
      <c r="J22" s="64">
        <v>12500</v>
      </c>
      <c r="K22" s="97"/>
      <c r="L22" s="85"/>
      <c r="M22" s="84" t="s">
        <v>19</v>
      </c>
      <c r="N22" s="84"/>
      <c r="O22" s="84"/>
      <c r="P22" s="84"/>
      <c r="Q22" s="90"/>
      <c r="R22" s="267"/>
      <c r="S22" s="68">
        <v>0.5</v>
      </c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9"/>
      <c r="AH22" s="8">
        <f>SUM(R22:AG22)</f>
        <v>0.5</v>
      </c>
      <c r="AI22" s="170"/>
      <c r="AJ22" s="146"/>
    </row>
    <row r="23" spans="2:36" ht="13" x14ac:dyDescent="0.3">
      <c r="B23" s="182"/>
      <c r="C23" s="65"/>
      <c r="D23" s="285"/>
      <c r="E23" s="65"/>
      <c r="F23" s="65"/>
      <c r="G23" s="271"/>
      <c r="H23" s="65"/>
      <c r="I23" s="290"/>
      <c r="J23" s="64">
        <v>13000</v>
      </c>
      <c r="K23" s="97"/>
      <c r="L23" s="89" t="s">
        <v>26</v>
      </c>
      <c r="M23" s="86"/>
      <c r="N23" s="86"/>
      <c r="O23" s="86"/>
      <c r="P23" s="89"/>
      <c r="Q23" s="90"/>
      <c r="R23" s="267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1"/>
      <c r="AH23" s="143"/>
      <c r="AI23" s="170"/>
      <c r="AJ23" s="146"/>
    </row>
    <row r="24" spans="2:36" ht="13" x14ac:dyDescent="0.3">
      <c r="B24" s="182"/>
      <c r="C24" s="180" t="str">
        <f>IF(F24=0,"Not Started",IF(E24=0,"Complete", "In Progress"))</f>
        <v>Complete</v>
      </c>
      <c r="D24" s="285"/>
      <c r="E24" s="11">
        <v>0</v>
      </c>
      <c r="F24" s="42">
        <f>AH24</f>
        <v>1.2</v>
      </c>
      <c r="G24" s="271"/>
      <c r="H24" s="12">
        <v>1</v>
      </c>
      <c r="I24" s="290"/>
      <c r="J24" s="64">
        <v>13100</v>
      </c>
      <c r="K24" s="97"/>
      <c r="L24" s="85"/>
      <c r="M24" s="84" t="s">
        <v>16</v>
      </c>
      <c r="N24" s="84"/>
      <c r="O24" s="84"/>
      <c r="P24" s="84"/>
      <c r="Q24" s="90"/>
      <c r="R24" s="267"/>
      <c r="S24" s="68">
        <v>1.2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9"/>
      <c r="AH24" s="8">
        <f>SUM(R24:AG24)</f>
        <v>1.2</v>
      </c>
      <c r="AI24" s="170"/>
      <c r="AJ24" s="146"/>
    </row>
    <row r="25" spans="2:36" ht="13" x14ac:dyDescent="0.3">
      <c r="B25" s="182"/>
      <c r="C25" s="180" t="str">
        <f>IF(F25=0,"Not Started",IF(E25=0,"Complete", "In Progress"))</f>
        <v>Complete</v>
      </c>
      <c r="D25" s="285"/>
      <c r="E25" s="11">
        <v>0</v>
      </c>
      <c r="F25" s="42">
        <f>AH25</f>
        <v>0.2</v>
      </c>
      <c r="G25" s="271"/>
      <c r="H25" s="12">
        <v>0.6</v>
      </c>
      <c r="I25" s="290"/>
      <c r="J25" s="64">
        <v>13200</v>
      </c>
      <c r="K25" s="97"/>
      <c r="L25" s="85"/>
      <c r="M25" s="84" t="s">
        <v>17</v>
      </c>
      <c r="N25" s="84"/>
      <c r="O25" s="84"/>
      <c r="P25" s="84"/>
      <c r="Q25" s="88"/>
      <c r="R25" s="267"/>
      <c r="S25" s="68">
        <v>0.2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9"/>
      <c r="AH25" s="8">
        <f>SUM(R25:AG25)</f>
        <v>0.2</v>
      </c>
      <c r="AI25" s="170"/>
      <c r="AJ25" s="146"/>
    </row>
    <row r="26" spans="2:36" ht="13" x14ac:dyDescent="0.3">
      <c r="B26" s="182"/>
      <c r="C26" s="180" t="str">
        <f>IF(F26=0,"Not Started",IF(E26=0,"Complete", "In Progress"))</f>
        <v>Complete</v>
      </c>
      <c r="D26" s="285"/>
      <c r="E26" s="11">
        <v>0</v>
      </c>
      <c r="F26" s="42">
        <f>AH26</f>
        <v>1</v>
      </c>
      <c r="G26" s="271"/>
      <c r="H26" s="12">
        <v>0.9</v>
      </c>
      <c r="I26" s="290"/>
      <c r="J26" s="64">
        <v>13300</v>
      </c>
      <c r="K26" s="97"/>
      <c r="L26" s="85"/>
      <c r="M26" s="84" t="s">
        <v>20</v>
      </c>
      <c r="N26" s="84"/>
      <c r="O26" s="84"/>
      <c r="P26" s="84"/>
      <c r="Q26" s="88"/>
      <c r="R26" s="267"/>
      <c r="S26" s="68">
        <v>1</v>
      </c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8">
        <f>SUM(R26:AG26)</f>
        <v>1</v>
      </c>
      <c r="AI26" s="170"/>
      <c r="AJ26" s="146"/>
    </row>
    <row r="27" spans="2:36" ht="13" x14ac:dyDescent="0.3">
      <c r="B27" s="182"/>
      <c r="C27" s="180" t="str">
        <f>IF(F27=0,"Not Started",IF(E27=0,"Complete", "In Progress"))</f>
        <v>Complete</v>
      </c>
      <c r="D27" s="285"/>
      <c r="E27" s="11">
        <v>0</v>
      </c>
      <c r="F27" s="42">
        <f t="shared" ref="F27" si="11">AH27</f>
        <v>0.2</v>
      </c>
      <c r="G27" s="271"/>
      <c r="H27" s="12">
        <v>0.5</v>
      </c>
      <c r="I27" s="290"/>
      <c r="J27" s="64">
        <v>13400</v>
      </c>
      <c r="K27" s="97"/>
      <c r="L27" s="85"/>
      <c r="M27" s="84" t="s">
        <v>21</v>
      </c>
      <c r="N27" s="84"/>
      <c r="O27" s="84"/>
      <c r="P27" s="84"/>
      <c r="Q27" s="90"/>
      <c r="R27" s="267"/>
      <c r="S27" s="68">
        <v>0.2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9"/>
      <c r="AH27" s="8">
        <f>SUM(R27:AG27)</f>
        <v>0.2</v>
      </c>
      <c r="AI27" s="170"/>
      <c r="AJ27" s="146"/>
    </row>
    <row r="28" spans="2:36" ht="13" x14ac:dyDescent="0.3">
      <c r="B28" s="182"/>
      <c r="C28" s="180" t="str">
        <f>IF(F28=0,"Not Started",IF(E28=0,"Complete", "In Progress"))</f>
        <v>Complete</v>
      </c>
      <c r="D28" s="285"/>
      <c r="E28" s="11">
        <v>0</v>
      </c>
      <c r="F28" s="42">
        <f>AH28</f>
        <v>0.2</v>
      </c>
      <c r="G28" s="271"/>
      <c r="H28" s="12">
        <v>0.5</v>
      </c>
      <c r="I28" s="290"/>
      <c r="J28" s="64">
        <v>13500</v>
      </c>
      <c r="K28" s="97"/>
      <c r="L28" s="85"/>
      <c r="M28" s="84" t="s">
        <v>19</v>
      </c>
      <c r="N28" s="84"/>
      <c r="O28" s="84"/>
      <c r="P28" s="84"/>
      <c r="Q28" s="90"/>
      <c r="R28" s="267"/>
      <c r="S28" s="68">
        <v>0.2</v>
      </c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9"/>
      <c r="AH28" s="8">
        <f>SUM(R28:AG28)</f>
        <v>0.2</v>
      </c>
      <c r="AI28" s="170"/>
      <c r="AJ28" s="146"/>
    </row>
    <row r="29" spans="2:36" ht="13" x14ac:dyDescent="0.3">
      <c r="B29" s="182"/>
      <c r="C29" s="180"/>
      <c r="D29" s="285"/>
      <c r="E29" s="65"/>
      <c r="F29" s="65"/>
      <c r="G29" s="271"/>
      <c r="H29" s="65"/>
      <c r="I29" s="290"/>
      <c r="J29" s="64">
        <v>14000</v>
      </c>
      <c r="K29" s="97"/>
      <c r="L29" s="89" t="s">
        <v>27</v>
      </c>
      <c r="M29" s="86"/>
      <c r="N29" s="86"/>
      <c r="O29" s="86"/>
      <c r="P29" s="89"/>
      <c r="Q29" s="90"/>
      <c r="R29" s="267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1"/>
      <c r="AH29" s="143"/>
      <c r="AI29" s="170"/>
      <c r="AJ29" s="146"/>
    </row>
    <row r="30" spans="2:36" ht="13" x14ac:dyDescent="0.3">
      <c r="B30" s="182"/>
      <c r="C30" s="180" t="str">
        <f t="shared" ref="C30:C37" si="12">IF(F30=0,"Not Started",IF(E30=0,"Complete", "In Progress"))</f>
        <v>Complete</v>
      </c>
      <c r="D30" s="285"/>
      <c r="E30" s="11">
        <v>0</v>
      </c>
      <c r="F30" s="42">
        <f>AH30</f>
        <v>1</v>
      </c>
      <c r="G30" s="271"/>
      <c r="H30" s="12">
        <v>1</v>
      </c>
      <c r="I30" s="290"/>
      <c r="J30" s="64">
        <v>14100</v>
      </c>
      <c r="K30" s="97"/>
      <c r="L30" s="85"/>
      <c r="M30" s="84" t="s">
        <v>16</v>
      </c>
      <c r="N30" s="84"/>
      <c r="O30" s="84"/>
      <c r="P30" s="84"/>
      <c r="Q30" s="90"/>
      <c r="R30" s="267"/>
      <c r="S30" s="68">
        <v>1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9"/>
      <c r="AH30" s="8">
        <f t="shared" ref="AH30:AH37" si="13">SUM(R30:AG30)</f>
        <v>1</v>
      </c>
      <c r="AI30" s="170"/>
      <c r="AJ30" s="146"/>
    </row>
    <row r="31" spans="2:36" ht="13" x14ac:dyDescent="0.3">
      <c r="B31" s="182"/>
      <c r="C31" s="180" t="str">
        <f t="shared" si="12"/>
        <v>Complete</v>
      </c>
      <c r="D31" s="285"/>
      <c r="E31" s="11">
        <v>0</v>
      </c>
      <c r="F31" s="42">
        <f>AH31</f>
        <v>0.5</v>
      </c>
      <c r="G31" s="271"/>
      <c r="H31" s="12">
        <v>0.4</v>
      </c>
      <c r="I31" s="290"/>
      <c r="J31" s="64">
        <v>14200</v>
      </c>
      <c r="K31" s="97"/>
      <c r="L31" s="85"/>
      <c r="M31" s="84" t="s">
        <v>17</v>
      </c>
      <c r="N31" s="84"/>
      <c r="O31" s="84"/>
      <c r="P31" s="84"/>
      <c r="Q31" s="88"/>
      <c r="R31" s="267"/>
      <c r="S31" s="68">
        <v>0.5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9"/>
      <c r="AH31" s="8">
        <f t="shared" si="13"/>
        <v>0.5</v>
      </c>
      <c r="AI31" s="170"/>
      <c r="AJ31" s="146"/>
    </row>
    <row r="32" spans="2:36" ht="13" x14ac:dyDescent="0.3">
      <c r="B32" s="182"/>
      <c r="C32" s="180" t="str">
        <f t="shared" si="12"/>
        <v>Complete</v>
      </c>
      <c r="D32" s="285"/>
      <c r="E32" s="11">
        <v>0</v>
      </c>
      <c r="F32" s="42">
        <f>AH32</f>
        <v>0.5</v>
      </c>
      <c r="G32" s="271"/>
      <c r="H32" s="12">
        <v>0.9</v>
      </c>
      <c r="I32" s="290"/>
      <c r="J32" s="64">
        <v>14300</v>
      </c>
      <c r="K32" s="97"/>
      <c r="L32" s="85"/>
      <c r="M32" s="84" t="s">
        <v>20</v>
      </c>
      <c r="N32" s="84"/>
      <c r="O32" s="84"/>
      <c r="P32" s="84"/>
      <c r="Q32" s="88"/>
      <c r="R32" s="267"/>
      <c r="S32" s="68">
        <v>0.5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9"/>
      <c r="AH32" s="8">
        <f t="shared" si="13"/>
        <v>0.5</v>
      </c>
      <c r="AI32" s="170"/>
      <c r="AJ32" s="146"/>
    </row>
    <row r="33" spans="2:36" ht="13" x14ac:dyDescent="0.3">
      <c r="B33" s="182"/>
      <c r="C33" s="180" t="str">
        <f t="shared" si="12"/>
        <v>Complete</v>
      </c>
      <c r="D33" s="285"/>
      <c r="E33" s="11">
        <v>0</v>
      </c>
      <c r="F33" s="42">
        <f t="shared" ref="F33" si="14">AH33</f>
        <v>0.8</v>
      </c>
      <c r="G33" s="271"/>
      <c r="H33" s="12">
        <v>0.4</v>
      </c>
      <c r="I33" s="290"/>
      <c r="J33" s="64">
        <v>14400</v>
      </c>
      <c r="K33" s="97"/>
      <c r="L33" s="85"/>
      <c r="M33" s="84" t="s">
        <v>21</v>
      </c>
      <c r="N33" s="84"/>
      <c r="O33" s="84"/>
      <c r="P33" s="84"/>
      <c r="Q33" s="90"/>
      <c r="R33" s="267"/>
      <c r="S33" s="68">
        <v>0.8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9"/>
      <c r="AH33" s="8">
        <f t="shared" si="13"/>
        <v>0.8</v>
      </c>
      <c r="AI33" s="170"/>
      <c r="AJ33" s="146"/>
    </row>
    <row r="34" spans="2:36" ht="13" x14ac:dyDescent="0.3">
      <c r="B34" s="182"/>
      <c r="C34" s="180" t="str">
        <f t="shared" si="12"/>
        <v>Complete</v>
      </c>
      <c r="D34" s="285"/>
      <c r="E34" s="11">
        <v>0</v>
      </c>
      <c r="F34" s="42">
        <f>AH34</f>
        <v>0.5</v>
      </c>
      <c r="G34" s="271"/>
      <c r="H34" s="12">
        <v>0.5</v>
      </c>
      <c r="I34" s="290"/>
      <c r="J34" s="64">
        <v>14500</v>
      </c>
      <c r="K34" s="97"/>
      <c r="L34" s="85"/>
      <c r="M34" s="84" t="s">
        <v>19</v>
      </c>
      <c r="N34" s="84"/>
      <c r="O34" s="84"/>
      <c r="P34" s="84"/>
      <c r="Q34" s="90"/>
      <c r="R34" s="267"/>
      <c r="S34" s="68">
        <v>0.5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9"/>
      <c r="AH34" s="8">
        <f t="shared" si="13"/>
        <v>0.5</v>
      </c>
      <c r="AI34" s="170"/>
      <c r="AJ34" s="146"/>
    </row>
    <row r="35" spans="2:36" ht="13" x14ac:dyDescent="0.3">
      <c r="B35" s="182"/>
      <c r="C35" s="180" t="str">
        <f t="shared" si="12"/>
        <v>Complete</v>
      </c>
      <c r="D35" s="285"/>
      <c r="E35" s="11">
        <v>0</v>
      </c>
      <c r="F35" s="42">
        <f t="shared" ref="F35" si="15">AH35</f>
        <v>0.2</v>
      </c>
      <c r="G35" s="271"/>
      <c r="H35" s="12">
        <v>0.5</v>
      </c>
      <c r="I35" s="290"/>
      <c r="J35" s="64">
        <v>15000</v>
      </c>
      <c r="K35" s="85"/>
      <c r="L35" s="84" t="s">
        <v>274</v>
      </c>
      <c r="M35" s="84"/>
      <c r="N35" s="84"/>
      <c r="O35" s="84"/>
      <c r="P35" s="84"/>
      <c r="Q35" s="90"/>
      <c r="R35" s="267"/>
      <c r="S35" s="68">
        <v>0.2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9"/>
      <c r="AH35" s="8">
        <f t="shared" si="13"/>
        <v>0.2</v>
      </c>
      <c r="AI35" s="170"/>
      <c r="AJ35" s="146"/>
    </row>
    <row r="36" spans="2:36" ht="13" x14ac:dyDescent="0.3">
      <c r="B36" s="182"/>
      <c r="C36" s="180" t="str">
        <f t="shared" si="12"/>
        <v>Complete</v>
      </c>
      <c r="D36" s="285"/>
      <c r="E36" s="11">
        <v>0</v>
      </c>
      <c r="F36" s="42">
        <f t="shared" ref="F36:F37" si="16">AH36</f>
        <v>0.5</v>
      </c>
      <c r="G36" s="271"/>
      <c r="H36" s="12">
        <v>0.5</v>
      </c>
      <c r="I36" s="290"/>
      <c r="J36" s="64">
        <v>15100</v>
      </c>
      <c r="K36" s="97"/>
      <c r="L36" s="89" t="s">
        <v>29</v>
      </c>
      <c r="M36" s="86"/>
      <c r="N36" s="86"/>
      <c r="O36" s="86"/>
      <c r="P36" s="89"/>
      <c r="Q36" s="90"/>
      <c r="R36" s="267"/>
      <c r="S36" s="68">
        <v>0.5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9"/>
      <c r="AH36" s="8">
        <f t="shared" si="13"/>
        <v>0.5</v>
      </c>
      <c r="AI36" s="170"/>
      <c r="AJ36" s="146"/>
    </row>
    <row r="37" spans="2:36" ht="13" x14ac:dyDescent="0.3">
      <c r="B37" s="182"/>
      <c r="C37" s="180" t="str">
        <f t="shared" si="12"/>
        <v>Not Started</v>
      </c>
      <c r="D37" s="285"/>
      <c r="E37" s="11">
        <v>1.5</v>
      </c>
      <c r="F37" s="42">
        <f t="shared" si="16"/>
        <v>0</v>
      </c>
      <c r="G37" s="271"/>
      <c r="H37" s="12">
        <v>1.5</v>
      </c>
      <c r="I37" s="290"/>
      <c r="J37" s="64">
        <v>16000</v>
      </c>
      <c r="K37" s="97"/>
      <c r="L37" s="89" t="s">
        <v>30</v>
      </c>
      <c r="M37" s="84"/>
      <c r="N37" s="84"/>
      <c r="O37" s="84"/>
      <c r="P37" s="84"/>
      <c r="Q37" s="90"/>
      <c r="R37" s="267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8">
        <f t="shared" si="13"/>
        <v>0</v>
      </c>
      <c r="AI37" s="170"/>
      <c r="AJ37" s="146"/>
    </row>
    <row r="38" spans="2:36" ht="13" x14ac:dyDescent="0.3">
      <c r="B38" s="182"/>
      <c r="C38" s="65"/>
      <c r="D38" s="285"/>
      <c r="E38" s="65"/>
      <c r="F38" s="65"/>
      <c r="G38" s="271"/>
      <c r="H38" s="65"/>
      <c r="I38" s="290"/>
      <c r="J38" s="64">
        <v>17000</v>
      </c>
      <c r="K38" s="85"/>
      <c r="L38" s="84" t="s">
        <v>91</v>
      </c>
      <c r="N38" s="84"/>
      <c r="O38" s="84"/>
      <c r="P38" s="84"/>
      <c r="Q38" s="90"/>
      <c r="R38" s="267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1"/>
      <c r="AH38" s="143"/>
      <c r="AI38" s="170"/>
      <c r="AJ38" s="146"/>
    </row>
    <row r="39" spans="2:36" ht="13" x14ac:dyDescent="0.3">
      <c r="B39" s="182"/>
      <c r="C39" s="180" t="str">
        <f t="shared" ref="C39:C53" si="17">IF(F39=0,"Not Started",IF(E39=0,"Complete", "In Progress"))</f>
        <v>Complete</v>
      </c>
      <c r="D39" s="285"/>
      <c r="E39" s="11">
        <v>0</v>
      </c>
      <c r="F39" s="42">
        <f t="shared" ref="F39:F51" si="18">AH39</f>
        <v>1</v>
      </c>
      <c r="G39" s="271"/>
      <c r="H39" s="12">
        <v>1.2</v>
      </c>
      <c r="I39" s="290"/>
      <c r="J39" s="64">
        <v>17100</v>
      </c>
      <c r="K39" s="85"/>
      <c r="L39" s="85"/>
      <c r="M39" s="84" t="s">
        <v>100</v>
      </c>
      <c r="N39" s="84"/>
      <c r="O39" s="84"/>
      <c r="P39" s="84"/>
      <c r="Q39" s="233">
        <f>S8</f>
        <v>43707</v>
      </c>
      <c r="R39" s="267"/>
      <c r="S39" s="68">
        <v>1</v>
      </c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9"/>
      <c r="AH39" s="8">
        <f t="shared" ref="AH39:AH53" si="19">SUM(R39:AG39)</f>
        <v>1</v>
      </c>
      <c r="AI39" s="170"/>
      <c r="AJ39" s="146"/>
    </row>
    <row r="40" spans="2:36" ht="13" x14ac:dyDescent="0.3">
      <c r="B40" s="182"/>
      <c r="C40" s="180" t="str">
        <f t="shared" si="17"/>
        <v>Not Started</v>
      </c>
      <c r="D40" s="285"/>
      <c r="E40" s="11">
        <v>1.2</v>
      </c>
      <c r="F40" s="42">
        <f t="shared" si="18"/>
        <v>0</v>
      </c>
      <c r="G40" s="271"/>
      <c r="H40" s="12">
        <v>1.2</v>
      </c>
      <c r="I40" s="290"/>
      <c r="J40" s="64">
        <v>17200</v>
      </c>
      <c r="K40" s="85"/>
      <c r="L40" s="85"/>
      <c r="M40" s="84" t="s">
        <v>100</v>
      </c>
      <c r="N40" s="84"/>
      <c r="O40" s="84"/>
      <c r="P40" s="84"/>
      <c r="Q40" s="233">
        <f t="shared" ref="Q40:Q52" si="20">Q39+7</f>
        <v>43714</v>
      </c>
      <c r="R40" s="267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9"/>
      <c r="AH40" s="8">
        <f t="shared" si="19"/>
        <v>0</v>
      </c>
      <c r="AI40" s="170"/>
      <c r="AJ40" s="146"/>
    </row>
    <row r="41" spans="2:36" ht="13" x14ac:dyDescent="0.3">
      <c r="B41" s="182"/>
      <c r="C41" s="180" t="str">
        <f t="shared" si="17"/>
        <v>Not Started</v>
      </c>
      <c r="D41" s="285"/>
      <c r="E41" s="11">
        <v>1.2</v>
      </c>
      <c r="F41" s="42">
        <f t="shared" si="18"/>
        <v>0</v>
      </c>
      <c r="G41" s="271"/>
      <c r="H41" s="12">
        <v>1.2</v>
      </c>
      <c r="I41" s="290"/>
      <c r="J41" s="64">
        <v>17300</v>
      </c>
      <c r="K41" s="85"/>
      <c r="L41" s="85"/>
      <c r="M41" s="84" t="s">
        <v>100</v>
      </c>
      <c r="N41" s="84"/>
      <c r="O41" s="84"/>
      <c r="P41" s="84"/>
      <c r="Q41" s="233">
        <f t="shared" si="20"/>
        <v>43721</v>
      </c>
      <c r="R41" s="267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9"/>
      <c r="AH41" s="8">
        <f t="shared" si="19"/>
        <v>0</v>
      </c>
      <c r="AI41" s="170"/>
      <c r="AJ41" s="146"/>
    </row>
    <row r="42" spans="2:36" ht="13" x14ac:dyDescent="0.3">
      <c r="B42" s="182"/>
      <c r="C42" s="180" t="str">
        <f t="shared" si="17"/>
        <v>Not Started</v>
      </c>
      <c r="D42" s="285"/>
      <c r="E42" s="11">
        <v>1.2</v>
      </c>
      <c r="F42" s="42">
        <f t="shared" si="18"/>
        <v>0</v>
      </c>
      <c r="G42" s="271"/>
      <c r="H42" s="12">
        <v>1.2</v>
      </c>
      <c r="I42" s="290"/>
      <c r="J42" s="64">
        <v>17400</v>
      </c>
      <c r="K42" s="85"/>
      <c r="L42" s="85"/>
      <c r="M42" s="84" t="s">
        <v>100</v>
      </c>
      <c r="N42" s="84"/>
      <c r="O42" s="84"/>
      <c r="P42" s="84"/>
      <c r="Q42" s="233">
        <f t="shared" si="20"/>
        <v>43728</v>
      </c>
      <c r="R42" s="267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9"/>
      <c r="AH42" s="8">
        <f t="shared" si="19"/>
        <v>0</v>
      </c>
      <c r="AI42" s="170"/>
      <c r="AJ42" s="146"/>
    </row>
    <row r="43" spans="2:36" ht="13" x14ac:dyDescent="0.3">
      <c r="B43" s="182"/>
      <c r="C43" s="180" t="str">
        <f t="shared" si="17"/>
        <v>Not Started</v>
      </c>
      <c r="D43" s="285"/>
      <c r="E43" s="12">
        <v>1.2</v>
      </c>
      <c r="F43" s="42">
        <f t="shared" si="18"/>
        <v>0</v>
      </c>
      <c r="G43" s="271"/>
      <c r="H43" s="12">
        <v>1.2</v>
      </c>
      <c r="I43" s="290"/>
      <c r="J43" s="64">
        <v>17500</v>
      </c>
      <c r="K43" s="85"/>
      <c r="L43" s="85"/>
      <c r="M43" s="84" t="s">
        <v>100</v>
      </c>
      <c r="N43" s="84"/>
      <c r="O43" s="84"/>
      <c r="P43" s="84"/>
      <c r="Q43" s="233">
        <f t="shared" si="20"/>
        <v>43735</v>
      </c>
      <c r="R43" s="267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9"/>
      <c r="AH43" s="8">
        <f t="shared" si="19"/>
        <v>0</v>
      </c>
      <c r="AI43" s="170"/>
      <c r="AJ43" s="146"/>
    </row>
    <row r="44" spans="2:36" ht="13" x14ac:dyDescent="0.3">
      <c r="B44" s="182"/>
      <c r="C44" s="180" t="str">
        <f t="shared" si="17"/>
        <v>Not Started</v>
      </c>
      <c r="D44" s="285"/>
      <c r="E44" s="12">
        <v>1.2</v>
      </c>
      <c r="F44" s="42">
        <f t="shared" si="18"/>
        <v>0</v>
      </c>
      <c r="G44" s="271"/>
      <c r="H44" s="12">
        <v>1.2</v>
      </c>
      <c r="I44" s="290"/>
      <c r="J44" s="64">
        <v>17600</v>
      </c>
      <c r="K44" s="85"/>
      <c r="L44" s="85"/>
      <c r="M44" s="84" t="s">
        <v>100</v>
      </c>
      <c r="N44" s="84"/>
      <c r="O44" s="84"/>
      <c r="P44" s="84"/>
      <c r="Q44" s="233">
        <f t="shared" si="20"/>
        <v>43742</v>
      </c>
      <c r="R44" s="267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9"/>
      <c r="AH44" s="8">
        <f t="shared" si="19"/>
        <v>0</v>
      </c>
      <c r="AI44" s="170"/>
      <c r="AJ44" s="146"/>
    </row>
    <row r="45" spans="2:36" ht="13" x14ac:dyDescent="0.3">
      <c r="B45" s="182"/>
      <c r="C45" s="180" t="str">
        <f t="shared" si="17"/>
        <v>Not Started</v>
      </c>
      <c r="D45" s="285"/>
      <c r="E45" s="12">
        <v>1.2</v>
      </c>
      <c r="F45" s="42">
        <f t="shared" si="18"/>
        <v>0</v>
      </c>
      <c r="G45" s="271"/>
      <c r="H45" s="12">
        <v>1.2</v>
      </c>
      <c r="I45" s="290"/>
      <c r="J45" s="64">
        <v>17700</v>
      </c>
      <c r="K45" s="85"/>
      <c r="L45" s="85"/>
      <c r="M45" s="84" t="s">
        <v>100</v>
      </c>
      <c r="N45" s="84"/>
      <c r="O45" s="84"/>
      <c r="P45" s="84"/>
      <c r="Q45" s="233">
        <f t="shared" si="20"/>
        <v>43749</v>
      </c>
      <c r="R45" s="267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8">
        <f t="shared" si="19"/>
        <v>0</v>
      </c>
      <c r="AI45" s="170"/>
      <c r="AJ45" s="146"/>
    </row>
    <row r="46" spans="2:36" ht="13" x14ac:dyDescent="0.3">
      <c r="B46" s="182"/>
      <c r="C46" s="180" t="str">
        <f t="shared" si="17"/>
        <v>Not Started</v>
      </c>
      <c r="D46" s="285"/>
      <c r="E46" s="12">
        <v>1.2</v>
      </c>
      <c r="F46" s="42">
        <f t="shared" si="18"/>
        <v>0</v>
      </c>
      <c r="G46" s="271"/>
      <c r="H46" s="12">
        <v>1.2</v>
      </c>
      <c r="I46" s="290"/>
      <c r="J46" s="64">
        <v>17800</v>
      </c>
      <c r="K46" s="85"/>
      <c r="L46" s="85"/>
      <c r="M46" s="84" t="s">
        <v>100</v>
      </c>
      <c r="N46" s="84"/>
      <c r="O46" s="84"/>
      <c r="P46" s="84"/>
      <c r="Q46" s="233">
        <f t="shared" si="20"/>
        <v>43756</v>
      </c>
      <c r="R46" s="267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9"/>
      <c r="AH46" s="8">
        <f t="shared" si="19"/>
        <v>0</v>
      </c>
      <c r="AI46" s="170"/>
      <c r="AJ46" s="146"/>
    </row>
    <row r="47" spans="2:36" ht="13" x14ac:dyDescent="0.3">
      <c r="B47" s="182"/>
      <c r="C47" s="180" t="str">
        <f t="shared" si="17"/>
        <v>Not Started</v>
      </c>
      <c r="D47" s="285"/>
      <c r="E47" s="12">
        <v>1.2</v>
      </c>
      <c r="F47" s="42">
        <f t="shared" si="18"/>
        <v>0</v>
      </c>
      <c r="G47" s="271"/>
      <c r="H47" s="12">
        <v>1.2</v>
      </c>
      <c r="I47" s="290"/>
      <c r="J47" s="64">
        <v>17900</v>
      </c>
      <c r="K47" s="85"/>
      <c r="L47" s="85"/>
      <c r="M47" s="84" t="s">
        <v>100</v>
      </c>
      <c r="N47" s="84"/>
      <c r="O47" s="84"/>
      <c r="P47" s="84"/>
      <c r="Q47" s="233">
        <f t="shared" si="20"/>
        <v>43763</v>
      </c>
      <c r="R47" s="267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9"/>
      <c r="AH47" s="8">
        <f t="shared" si="19"/>
        <v>0</v>
      </c>
      <c r="AI47" s="170"/>
      <c r="AJ47" s="146"/>
    </row>
    <row r="48" spans="2:36" ht="13" x14ac:dyDescent="0.3">
      <c r="B48" s="182"/>
      <c r="C48" s="180" t="str">
        <f t="shared" si="17"/>
        <v>Not Started</v>
      </c>
      <c r="D48" s="285"/>
      <c r="E48" s="12">
        <v>1.2</v>
      </c>
      <c r="F48" s="42">
        <f t="shared" si="18"/>
        <v>0</v>
      </c>
      <c r="G48" s="271"/>
      <c r="H48" s="12">
        <v>1.2</v>
      </c>
      <c r="I48" s="290"/>
      <c r="J48" s="64">
        <v>17910</v>
      </c>
      <c r="K48" s="85"/>
      <c r="L48" s="85"/>
      <c r="M48" s="84" t="s">
        <v>100</v>
      </c>
      <c r="N48" s="84"/>
      <c r="O48" s="84"/>
      <c r="P48" s="84"/>
      <c r="Q48" s="233">
        <f t="shared" si="20"/>
        <v>43770</v>
      </c>
      <c r="R48" s="267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9"/>
      <c r="AH48" s="8">
        <f t="shared" si="19"/>
        <v>0</v>
      </c>
      <c r="AI48" s="170"/>
      <c r="AJ48" s="146"/>
    </row>
    <row r="49" spans="2:36" ht="13" x14ac:dyDescent="0.3">
      <c r="B49" s="182"/>
      <c r="C49" s="180" t="str">
        <f t="shared" si="17"/>
        <v>Not Started</v>
      </c>
      <c r="D49" s="285"/>
      <c r="E49" s="12">
        <v>1.2</v>
      </c>
      <c r="F49" s="42">
        <f t="shared" si="18"/>
        <v>0</v>
      </c>
      <c r="G49" s="271"/>
      <c r="H49" s="12">
        <v>1.2</v>
      </c>
      <c r="I49" s="290"/>
      <c r="J49" s="64">
        <v>17920</v>
      </c>
      <c r="K49" s="85"/>
      <c r="L49" s="85"/>
      <c r="M49" s="84" t="s">
        <v>100</v>
      </c>
      <c r="N49" s="84"/>
      <c r="O49" s="84"/>
      <c r="P49" s="84"/>
      <c r="Q49" s="233">
        <f t="shared" si="20"/>
        <v>43777</v>
      </c>
      <c r="R49" s="267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9"/>
      <c r="AH49" s="8">
        <f t="shared" si="19"/>
        <v>0</v>
      </c>
      <c r="AI49" s="170"/>
      <c r="AJ49" s="146"/>
    </row>
    <row r="50" spans="2:36" ht="13" x14ac:dyDescent="0.3">
      <c r="B50" s="182"/>
      <c r="C50" s="180" t="str">
        <f t="shared" si="17"/>
        <v>Not Started</v>
      </c>
      <c r="D50" s="285"/>
      <c r="E50" s="12">
        <v>1.2</v>
      </c>
      <c r="F50" s="42">
        <f t="shared" si="18"/>
        <v>0</v>
      </c>
      <c r="G50" s="271"/>
      <c r="H50" s="12">
        <v>1.2</v>
      </c>
      <c r="I50" s="290"/>
      <c r="J50" s="64">
        <v>17930</v>
      </c>
      <c r="K50" s="85"/>
      <c r="L50" s="85"/>
      <c r="M50" s="84" t="s">
        <v>100</v>
      </c>
      <c r="N50" s="84"/>
      <c r="O50" s="84"/>
      <c r="P50" s="84"/>
      <c r="Q50" s="233">
        <f t="shared" si="20"/>
        <v>43784</v>
      </c>
      <c r="R50" s="267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9"/>
      <c r="AH50" s="8">
        <f t="shared" si="19"/>
        <v>0</v>
      </c>
      <c r="AI50" s="170"/>
      <c r="AJ50" s="146"/>
    </row>
    <row r="51" spans="2:36" ht="13" x14ac:dyDescent="0.3">
      <c r="B51" s="182"/>
      <c r="C51" s="180" t="str">
        <f t="shared" si="17"/>
        <v>Not Started</v>
      </c>
      <c r="D51" s="285"/>
      <c r="E51" s="12">
        <v>1.2</v>
      </c>
      <c r="F51" s="42">
        <f t="shared" si="18"/>
        <v>0</v>
      </c>
      <c r="G51" s="271"/>
      <c r="H51" s="12">
        <v>1.2</v>
      </c>
      <c r="I51" s="290"/>
      <c r="J51" s="64">
        <v>17940</v>
      </c>
      <c r="K51" s="85"/>
      <c r="L51" s="85"/>
      <c r="M51" s="84" t="s">
        <v>100</v>
      </c>
      <c r="N51" s="84"/>
      <c r="O51" s="84"/>
      <c r="P51" s="84"/>
      <c r="Q51" s="233">
        <f t="shared" si="20"/>
        <v>43791</v>
      </c>
      <c r="R51" s="267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8">
        <f t="shared" si="19"/>
        <v>0</v>
      </c>
      <c r="AI51" s="170"/>
      <c r="AJ51" s="146"/>
    </row>
    <row r="52" spans="2:36" ht="13" x14ac:dyDescent="0.3">
      <c r="B52" s="182"/>
      <c r="C52" s="180" t="str">
        <f t="shared" si="17"/>
        <v>Not Started</v>
      </c>
      <c r="D52" s="285"/>
      <c r="E52" s="12">
        <v>1.2</v>
      </c>
      <c r="F52" s="42">
        <f t="shared" ref="F52" si="21">AH52</f>
        <v>0</v>
      </c>
      <c r="G52" s="271"/>
      <c r="H52" s="12">
        <v>1.2</v>
      </c>
      <c r="I52" s="290"/>
      <c r="J52" s="64">
        <v>17940</v>
      </c>
      <c r="K52" s="85"/>
      <c r="L52" s="85"/>
      <c r="M52" s="84" t="s">
        <v>100</v>
      </c>
      <c r="N52" s="84"/>
      <c r="O52" s="84"/>
      <c r="P52" s="84"/>
      <c r="Q52" s="233">
        <f t="shared" si="20"/>
        <v>43798</v>
      </c>
      <c r="R52" s="267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9"/>
      <c r="AH52" s="8">
        <f t="shared" si="19"/>
        <v>0</v>
      </c>
      <c r="AI52" s="170"/>
      <c r="AJ52" s="146"/>
    </row>
    <row r="53" spans="2:36" ht="13" x14ac:dyDescent="0.3">
      <c r="B53" s="182"/>
      <c r="C53" s="180" t="str">
        <f t="shared" si="17"/>
        <v>Not Started</v>
      </c>
      <c r="D53" s="285"/>
      <c r="E53" s="12">
        <v>1</v>
      </c>
      <c r="F53" s="42">
        <f t="shared" ref="F53" si="22">AH53</f>
        <v>0</v>
      </c>
      <c r="G53" s="271"/>
      <c r="H53" s="12">
        <v>1</v>
      </c>
      <c r="I53" s="290"/>
      <c r="J53" s="64">
        <v>18000</v>
      </c>
      <c r="K53" s="85"/>
      <c r="L53" s="84" t="s">
        <v>31</v>
      </c>
      <c r="M53" s="84"/>
      <c r="N53" s="84"/>
      <c r="O53" s="84"/>
      <c r="P53" s="84"/>
      <c r="Q53" s="90"/>
      <c r="R53" s="267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9"/>
      <c r="AH53" s="8">
        <f t="shared" si="19"/>
        <v>0</v>
      </c>
      <c r="AI53" s="170"/>
      <c r="AJ53" s="146"/>
    </row>
    <row r="54" spans="2:36" ht="13" x14ac:dyDescent="0.3">
      <c r="B54" s="182"/>
      <c r="C54" s="65"/>
      <c r="D54" s="285"/>
      <c r="E54" s="65"/>
      <c r="F54" s="65"/>
      <c r="G54" s="271"/>
      <c r="H54" s="65"/>
      <c r="I54" s="290"/>
      <c r="J54" s="64">
        <v>20000</v>
      </c>
      <c r="K54" s="93" t="s">
        <v>28</v>
      </c>
      <c r="L54" s="94"/>
      <c r="M54" s="94"/>
      <c r="N54" s="95"/>
      <c r="O54" s="94"/>
      <c r="P54" s="94"/>
      <c r="Q54" s="96"/>
      <c r="R54" s="267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1"/>
      <c r="AH54" s="143"/>
      <c r="AI54" s="170"/>
      <c r="AJ54" s="146"/>
    </row>
    <row r="55" spans="2:36" ht="13" x14ac:dyDescent="0.3">
      <c r="B55" s="182"/>
      <c r="C55" s="65"/>
      <c r="D55" s="285"/>
      <c r="E55" s="65"/>
      <c r="F55" s="65"/>
      <c r="G55" s="271"/>
      <c r="H55" s="65"/>
      <c r="I55" s="290"/>
      <c r="J55" s="64">
        <v>21000</v>
      </c>
      <c r="K55" s="97"/>
      <c r="L55" s="84" t="s">
        <v>154</v>
      </c>
      <c r="M55" s="84"/>
      <c r="N55" s="91"/>
      <c r="O55" s="84"/>
      <c r="P55" s="84"/>
      <c r="Q55" s="88"/>
      <c r="R55" s="267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1"/>
      <c r="AH55" s="143"/>
      <c r="AI55" s="170"/>
      <c r="AJ55" s="146"/>
    </row>
    <row r="56" spans="2:36" ht="13" x14ac:dyDescent="0.3">
      <c r="B56" s="182"/>
      <c r="C56" s="180" t="str">
        <f>IF(F56=0,"Not Started",IF(E56=0,"Complete", "In Progress"))</f>
        <v>Not Started</v>
      </c>
      <c r="D56" s="285"/>
      <c r="E56" s="11">
        <v>1</v>
      </c>
      <c r="F56" s="42">
        <f t="shared" ref="F56" si="23">AH56</f>
        <v>0</v>
      </c>
      <c r="G56" s="271"/>
      <c r="H56" s="12">
        <v>1</v>
      </c>
      <c r="I56" s="290"/>
      <c r="J56" s="64">
        <v>21100</v>
      </c>
      <c r="K56" s="97"/>
      <c r="L56" s="85"/>
      <c r="M56" s="84" t="s">
        <v>155</v>
      </c>
      <c r="N56" s="84"/>
      <c r="O56" s="84"/>
      <c r="P56" s="84"/>
      <c r="Q56" s="90"/>
      <c r="R56" s="267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9"/>
      <c r="AH56" s="8">
        <f>SUM(R56:AG56)</f>
        <v>0</v>
      </c>
      <c r="AI56" s="170"/>
      <c r="AJ56" s="146"/>
    </row>
    <row r="57" spans="2:36" ht="13" x14ac:dyDescent="0.3">
      <c r="B57" s="182"/>
      <c r="C57" s="180"/>
      <c r="D57" s="285"/>
      <c r="E57" s="108"/>
      <c r="F57" s="108"/>
      <c r="G57" s="271"/>
      <c r="H57" s="65"/>
      <c r="I57" s="290"/>
      <c r="J57" s="64">
        <v>21200</v>
      </c>
      <c r="K57" s="97"/>
      <c r="L57" s="85"/>
      <c r="M57" s="84" t="s">
        <v>156</v>
      </c>
      <c r="N57" s="91"/>
      <c r="O57" s="84"/>
      <c r="P57" s="84"/>
      <c r="Q57" s="88"/>
      <c r="R57" s="267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1"/>
      <c r="AH57" s="143"/>
      <c r="AI57" s="171"/>
      <c r="AJ57" s="146"/>
    </row>
    <row r="58" spans="2:36" ht="13" customHeight="1" x14ac:dyDescent="0.3">
      <c r="B58" s="182"/>
      <c r="C58" s="180" t="str">
        <f>IF(F58=0,"Not Started",IF(E58=0,"Complete", "In Progress"))</f>
        <v>Not Started</v>
      </c>
      <c r="D58" s="285"/>
      <c r="E58" s="195">
        <v>1.3</v>
      </c>
      <c r="F58" s="196">
        <f t="shared" ref="F58:F60" si="24">AH58</f>
        <v>0</v>
      </c>
      <c r="G58" s="271"/>
      <c r="H58" s="12">
        <v>1.3</v>
      </c>
      <c r="I58" s="290"/>
      <c r="J58" s="64">
        <v>21210</v>
      </c>
      <c r="K58" s="97"/>
      <c r="L58" s="85"/>
      <c r="M58" s="85"/>
      <c r="N58" s="91" t="s">
        <v>158</v>
      </c>
      <c r="O58" s="84"/>
      <c r="P58" s="84"/>
      <c r="Q58" s="88"/>
      <c r="R58" s="267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67"/>
      <c r="AH58" s="8">
        <f>SUM(R58:AG58)</f>
        <v>0</v>
      </c>
      <c r="AI58" s="171"/>
      <c r="AJ58" s="146"/>
    </row>
    <row r="59" spans="2:36" ht="13" customHeight="1" x14ac:dyDescent="0.3">
      <c r="B59" s="182"/>
      <c r="C59" s="180" t="str">
        <f>IF(F59=0,"Not Started",IF(E59=0,"Complete", "In Progress"))</f>
        <v>Not Started</v>
      </c>
      <c r="D59" s="285"/>
      <c r="E59" s="195">
        <v>1</v>
      </c>
      <c r="F59" s="196">
        <f t="shared" si="24"/>
        <v>0</v>
      </c>
      <c r="G59" s="271"/>
      <c r="H59" s="12">
        <v>1</v>
      </c>
      <c r="I59" s="290"/>
      <c r="J59" s="64">
        <v>21220</v>
      </c>
      <c r="K59" s="97"/>
      <c r="L59" s="85"/>
      <c r="M59" s="85"/>
      <c r="N59" s="91" t="s">
        <v>159</v>
      </c>
      <c r="O59" s="84"/>
      <c r="P59" s="84"/>
      <c r="Q59" s="88"/>
      <c r="R59" s="267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67"/>
      <c r="AH59" s="8">
        <f>SUM(R59:AG59)</f>
        <v>0</v>
      </c>
      <c r="AI59" s="171"/>
      <c r="AJ59" s="146"/>
    </row>
    <row r="60" spans="2:36" ht="13" customHeight="1" x14ac:dyDescent="0.3">
      <c r="B60" s="182"/>
      <c r="C60" s="180" t="str">
        <f>IF(F60=0,"Not Started",IF(E60=0,"Complete", "In Progress"))</f>
        <v>Not Started</v>
      </c>
      <c r="D60" s="285"/>
      <c r="E60" s="195">
        <v>1.3</v>
      </c>
      <c r="F60" s="196">
        <f t="shared" si="24"/>
        <v>0</v>
      </c>
      <c r="G60" s="271"/>
      <c r="H60" s="12">
        <v>1.3</v>
      </c>
      <c r="I60" s="290"/>
      <c r="J60" s="64">
        <v>21230</v>
      </c>
      <c r="K60" s="97"/>
      <c r="L60" s="85"/>
      <c r="M60" s="85"/>
      <c r="N60" s="91" t="s">
        <v>160</v>
      </c>
      <c r="O60" s="84"/>
      <c r="P60" s="84"/>
      <c r="Q60" s="88"/>
      <c r="R60" s="267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67"/>
      <c r="AH60" s="8">
        <f>SUM(R60:AG60)</f>
        <v>0</v>
      </c>
      <c r="AI60" s="171"/>
      <c r="AJ60" s="146"/>
    </row>
    <row r="61" spans="2:36" ht="13" x14ac:dyDescent="0.3">
      <c r="B61" s="182"/>
      <c r="C61" s="180"/>
      <c r="D61" s="285"/>
      <c r="E61" s="108"/>
      <c r="F61" s="108"/>
      <c r="G61" s="271"/>
      <c r="H61" s="65"/>
      <c r="I61" s="290"/>
      <c r="J61" s="64">
        <v>21300</v>
      </c>
      <c r="K61" s="97"/>
      <c r="L61" s="85"/>
      <c r="M61" s="84" t="s">
        <v>157</v>
      </c>
      <c r="N61" s="91"/>
      <c r="O61" s="84"/>
      <c r="P61" s="84"/>
      <c r="Q61" s="88"/>
      <c r="R61" s="267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1"/>
      <c r="AH61" s="143"/>
      <c r="AI61" s="171"/>
      <c r="AJ61" s="146"/>
    </row>
    <row r="62" spans="2:36" ht="13" customHeight="1" x14ac:dyDescent="0.3">
      <c r="B62" s="182"/>
      <c r="C62" s="180" t="str">
        <f t="shared" ref="C62:C68" si="25">IF(F62=0,"Not Started",IF(E62=0,"Complete", "In Progress"))</f>
        <v>Not Started</v>
      </c>
      <c r="D62" s="285"/>
      <c r="E62" s="195">
        <v>0.9</v>
      </c>
      <c r="F62" s="196">
        <f t="shared" ref="F62:F66" si="26">AH62</f>
        <v>0</v>
      </c>
      <c r="G62" s="271"/>
      <c r="H62" s="12">
        <v>0.9</v>
      </c>
      <c r="I62" s="290"/>
      <c r="J62" s="64">
        <v>21310</v>
      </c>
      <c r="K62" s="97"/>
      <c r="L62" s="85"/>
      <c r="M62" s="85"/>
      <c r="N62" s="91" t="s">
        <v>253</v>
      </c>
      <c r="O62" s="84"/>
      <c r="P62" s="84"/>
      <c r="Q62" s="88"/>
      <c r="R62" s="267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67"/>
      <c r="AH62" s="8">
        <f t="shared" ref="AH62:AH68" si="27">SUM(R62:AG62)</f>
        <v>0</v>
      </c>
      <c r="AI62" s="171"/>
      <c r="AJ62" s="146"/>
    </row>
    <row r="63" spans="2:36" ht="13" customHeight="1" x14ac:dyDescent="0.3">
      <c r="B63" s="182"/>
      <c r="C63" s="180" t="str">
        <f t="shared" si="25"/>
        <v>Not Started</v>
      </c>
      <c r="D63" s="285"/>
      <c r="E63" s="195">
        <v>0.9</v>
      </c>
      <c r="F63" s="196">
        <f t="shared" si="26"/>
        <v>0</v>
      </c>
      <c r="G63" s="271"/>
      <c r="H63" s="12">
        <v>0.9</v>
      </c>
      <c r="I63" s="290"/>
      <c r="J63" s="64">
        <v>21320</v>
      </c>
      <c r="K63" s="97"/>
      <c r="L63" s="85"/>
      <c r="M63" s="85"/>
      <c r="N63" s="91" t="s">
        <v>254</v>
      </c>
      <c r="O63" s="84"/>
      <c r="P63" s="84"/>
      <c r="Q63" s="88"/>
      <c r="R63" s="267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67"/>
      <c r="AH63" s="8">
        <f t="shared" si="27"/>
        <v>0</v>
      </c>
      <c r="AI63" s="171"/>
      <c r="AJ63" s="146"/>
    </row>
    <row r="64" spans="2:36" ht="13" customHeight="1" x14ac:dyDescent="0.3">
      <c r="B64" s="182"/>
      <c r="C64" s="180" t="str">
        <f t="shared" si="25"/>
        <v>Not Started</v>
      </c>
      <c r="D64" s="285"/>
      <c r="E64" s="195">
        <v>0.9</v>
      </c>
      <c r="F64" s="196">
        <f t="shared" si="26"/>
        <v>0</v>
      </c>
      <c r="G64" s="271"/>
      <c r="H64" s="12">
        <v>0.9</v>
      </c>
      <c r="I64" s="290"/>
      <c r="J64" s="64">
        <v>21330</v>
      </c>
      <c r="K64" s="97"/>
      <c r="L64" s="85"/>
      <c r="M64" s="85"/>
      <c r="N64" s="91" t="s">
        <v>255</v>
      </c>
      <c r="O64" s="84"/>
      <c r="P64" s="84"/>
      <c r="Q64" s="88"/>
      <c r="R64" s="267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67"/>
      <c r="AH64" s="8">
        <f t="shared" si="27"/>
        <v>0</v>
      </c>
      <c r="AI64" s="171"/>
      <c r="AJ64" s="146"/>
    </row>
    <row r="65" spans="2:36" ht="13" customHeight="1" x14ac:dyDescent="0.3">
      <c r="B65" s="182"/>
      <c r="C65" s="180" t="str">
        <f t="shared" si="25"/>
        <v>Not Started</v>
      </c>
      <c r="D65" s="285"/>
      <c r="E65" s="195">
        <v>0.9</v>
      </c>
      <c r="F65" s="196">
        <f t="shared" si="26"/>
        <v>0</v>
      </c>
      <c r="G65" s="271"/>
      <c r="H65" s="12">
        <v>0.9</v>
      </c>
      <c r="I65" s="290"/>
      <c r="J65" s="64">
        <v>21340</v>
      </c>
      <c r="K65" s="97"/>
      <c r="L65" s="85"/>
      <c r="M65" s="85"/>
      <c r="N65" s="91" t="s">
        <v>256</v>
      </c>
      <c r="O65" s="84"/>
      <c r="P65" s="84"/>
      <c r="Q65" s="88"/>
      <c r="R65" s="267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67"/>
      <c r="AH65" s="8">
        <f t="shared" si="27"/>
        <v>0</v>
      </c>
      <c r="AI65" s="171"/>
      <c r="AJ65" s="146"/>
    </row>
    <row r="66" spans="2:36" ht="13" customHeight="1" x14ac:dyDescent="0.3">
      <c r="B66" s="182"/>
      <c r="C66" s="180" t="str">
        <f t="shared" si="25"/>
        <v>Not Started</v>
      </c>
      <c r="D66" s="285"/>
      <c r="E66" s="195">
        <v>0.7</v>
      </c>
      <c r="F66" s="196">
        <f t="shared" si="26"/>
        <v>0</v>
      </c>
      <c r="G66" s="271"/>
      <c r="H66" s="12">
        <v>0.7</v>
      </c>
      <c r="I66" s="290"/>
      <c r="J66" s="64">
        <v>21350</v>
      </c>
      <c r="K66" s="97"/>
      <c r="L66" s="85"/>
      <c r="M66" s="85"/>
      <c r="N66" s="91" t="s">
        <v>257</v>
      </c>
      <c r="O66" s="84"/>
      <c r="P66" s="84"/>
      <c r="Q66" s="88"/>
      <c r="R66" s="267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67"/>
      <c r="AH66" s="8">
        <f t="shared" si="27"/>
        <v>0</v>
      </c>
      <c r="AI66" s="171"/>
      <c r="AJ66" s="146"/>
    </row>
    <row r="67" spans="2:36" ht="13" customHeight="1" x14ac:dyDescent="0.3">
      <c r="B67" s="182"/>
      <c r="C67" s="180" t="str">
        <f t="shared" si="25"/>
        <v>Not Started</v>
      </c>
      <c r="D67" s="285"/>
      <c r="E67" s="195">
        <v>0.7</v>
      </c>
      <c r="F67" s="196">
        <f t="shared" ref="F67" si="28">AH67</f>
        <v>0</v>
      </c>
      <c r="G67" s="271"/>
      <c r="H67" s="12">
        <v>0.7</v>
      </c>
      <c r="I67" s="290"/>
      <c r="J67" s="64">
        <v>21360</v>
      </c>
      <c r="K67" s="97"/>
      <c r="L67" s="85"/>
      <c r="M67" s="85"/>
      <c r="N67" s="91" t="s">
        <v>258</v>
      </c>
      <c r="O67" s="84"/>
      <c r="P67" s="84"/>
      <c r="Q67" s="88"/>
      <c r="R67" s="267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67"/>
      <c r="AH67" s="8">
        <f t="shared" si="27"/>
        <v>0</v>
      </c>
      <c r="AI67" s="171"/>
      <c r="AJ67" s="146"/>
    </row>
    <row r="68" spans="2:36" ht="13" customHeight="1" x14ac:dyDescent="0.3">
      <c r="B68" s="182"/>
      <c r="C68" s="180" t="str">
        <f t="shared" si="25"/>
        <v>Not Started</v>
      </c>
      <c r="D68" s="285"/>
      <c r="E68" s="195">
        <v>0.7</v>
      </c>
      <c r="F68" s="196">
        <f t="shared" ref="F68" si="29">AH68</f>
        <v>0</v>
      </c>
      <c r="G68" s="271"/>
      <c r="H68" s="12">
        <v>0.7</v>
      </c>
      <c r="I68" s="290"/>
      <c r="J68" s="64">
        <v>21370</v>
      </c>
      <c r="K68" s="97"/>
      <c r="L68" s="85"/>
      <c r="M68" s="85"/>
      <c r="N68" s="91" t="s">
        <v>259</v>
      </c>
      <c r="O68" s="84"/>
      <c r="P68" s="84"/>
      <c r="Q68" s="88"/>
      <c r="R68" s="267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67"/>
      <c r="AH68" s="8">
        <f t="shared" si="27"/>
        <v>0</v>
      </c>
      <c r="AI68" s="171"/>
      <c r="AJ68" s="146"/>
    </row>
    <row r="69" spans="2:36" ht="13" x14ac:dyDescent="0.3">
      <c r="B69" s="182"/>
      <c r="C69" s="180"/>
      <c r="D69" s="285"/>
      <c r="E69" s="108"/>
      <c r="F69" s="108"/>
      <c r="G69" s="271"/>
      <c r="H69" s="65"/>
      <c r="I69" s="290"/>
      <c r="J69" s="64">
        <v>22000</v>
      </c>
      <c r="K69" s="97"/>
      <c r="L69" s="84" t="s">
        <v>161</v>
      </c>
      <c r="M69" s="84"/>
      <c r="N69" s="91"/>
      <c r="O69" s="84"/>
      <c r="P69" s="84"/>
      <c r="Q69" s="88"/>
      <c r="R69" s="267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1"/>
      <c r="AH69" s="143"/>
      <c r="AI69" s="171"/>
      <c r="AJ69" s="146"/>
    </row>
    <row r="70" spans="2:36" ht="13" x14ac:dyDescent="0.3">
      <c r="B70" s="182"/>
      <c r="C70" s="180"/>
      <c r="D70" s="285"/>
      <c r="E70" s="108"/>
      <c r="F70" s="108"/>
      <c r="G70" s="271"/>
      <c r="H70" s="65"/>
      <c r="I70" s="290"/>
      <c r="J70" s="64">
        <v>22100</v>
      </c>
      <c r="K70" s="97"/>
      <c r="L70" s="85"/>
      <c r="M70" s="84" t="s">
        <v>162</v>
      </c>
      <c r="N70" s="91"/>
      <c r="O70" s="84"/>
      <c r="P70" s="84"/>
      <c r="Q70" s="88"/>
      <c r="R70" s="267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1"/>
      <c r="AH70" s="143"/>
      <c r="AI70" s="171"/>
      <c r="AJ70" s="146"/>
    </row>
    <row r="71" spans="2:36" ht="13" customHeight="1" x14ac:dyDescent="0.3">
      <c r="B71" s="182"/>
      <c r="C71" s="180" t="str">
        <f>IF(F71=0,"Not Started",IF(E71=0,"Complete", "In Progress"))</f>
        <v>Not Started</v>
      </c>
      <c r="D71" s="285"/>
      <c r="E71" s="195">
        <v>1.6</v>
      </c>
      <c r="F71" s="196">
        <f t="shared" ref="F71:F73" si="30">AH71</f>
        <v>0</v>
      </c>
      <c r="G71" s="271"/>
      <c r="H71" s="12">
        <v>1.6</v>
      </c>
      <c r="I71" s="290"/>
      <c r="J71" s="64">
        <v>22110</v>
      </c>
      <c r="K71" s="97"/>
      <c r="L71" s="85"/>
      <c r="M71" s="85"/>
      <c r="N71" s="91" t="s">
        <v>163</v>
      </c>
      <c r="O71" s="84"/>
      <c r="P71" s="84"/>
      <c r="Q71" s="88"/>
      <c r="R71" s="267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67"/>
      <c r="AH71" s="8">
        <f>SUM(R71:AG71)</f>
        <v>0</v>
      </c>
      <c r="AI71" s="171"/>
      <c r="AJ71" s="146"/>
    </row>
    <row r="72" spans="2:36" ht="13" customHeight="1" x14ac:dyDescent="0.3">
      <c r="B72" s="182"/>
      <c r="C72" s="180" t="str">
        <f>IF(F72=0,"Not Started",IF(E72=0,"Complete", "In Progress"))</f>
        <v>Not Started</v>
      </c>
      <c r="D72" s="285"/>
      <c r="E72" s="195">
        <v>1.5</v>
      </c>
      <c r="F72" s="196">
        <f t="shared" si="30"/>
        <v>0</v>
      </c>
      <c r="G72" s="271"/>
      <c r="H72" s="12">
        <v>1.5</v>
      </c>
      <c r="I72" s="290"/>
      <c r="J72" s="64">
        <v>22120</v>
      </c>
      <c r="K72" s="97"/>
      <c r="L72" s="85"/>
      <c r="M72" s="85"/>
      <c r="N72" s="91" t="s">
        <v>164</v>
      </c>
      <c r="O72" s="84"/>
      <c r="P72" s="84"/>
      <c r="Q72" s="88"/>
      <c r="R72" s="267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67"/>
      <c r="AH72" s="8">
        <f>SUM(R72:AG72)</f>
        <v>0</v>
      </c>
      <c r="AI72" s="171"/>
      <c r="AJ72" s="146"/>
    </row>
    <row r="73" spans="2:36" ht="13" customHeight="1" x14ac:dyDescent="0.3">
      <c r="B73" s="182"/>
      <c r="C73" s="180" t="str">
        <f>IF(F73=0,"Not Started",IF(E73=0,"Complete", "In Progress"))</f>
        <v>Not Started</v>
      </c>
      <c r="D73" s="285"/>
      <c r="E73" s="195">
        <v>0.8</v>
      </c>
      <c r="F73" s="196">
        <f t="shared" si="30"/>
        <v>0</v>
      </c>
      <c r="G73" s="271"/>
      <c r="H73" s="12">
        <v>0.8</v>
      </c>
      <c r="I73" s="290"/>
      <c r="J73" s="64">
        <v>22130</v>
      </c>
      <c r="K73" s="97"/>
      <c r="L73" s="85"/>
      <c r="M73" s="85"/>
      <c r="N73" s="91" t="s">
        <v>165</v>
      </c>
      <c r="O73" s="84"/>
      <c r="P73" s="84"/>
      <c r="Q73" s="88"/>
      <c r="R73" s="267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67"/>
      <c r="AH73" s="8">
        <f>SUM(R73:AG73)</f>
        <v>0</v>
      </c>
      <c r="AI73" s="171"/>
      <c r="AJ73" s="146"/>
    </row>
    <row r="74" spans="2:36" ht="13" x14ac:dyDescent="0.3">
      <c r="B74" s="182"/>
      <c r="C74" s="180" t="str">
        <f>IF(F74=0,"Not Started",IF(E74=0,"Complete", "In Progress"))</f>
        <v>Not Started</v>
      </c>
      <c r="D74" s="285"/>
      <c r="E74" s="11">
        <v>1.5</v>
      </c>
      <c r="F74" s="42">
        <f>AH74</f>
        <v>0</v>
      </c>
      <c r="G74" s="271"/>
      <c r="H74" s="12">
        <v>1.5</v>
      </c>
      <c r="I74" s="290"/>
      <c r="J74" s="64">
        <v>23000</v>
      </c>
      <c r="K74" s="97"/>
      <c r="L74" s="84" t="s">
        <v>262</v>
      </c>
      <c r="M74" s="84"/>
      <c r="N74" s="84"/>
      <c r="O74" s="84"/>
      <c r="P74" s="91"/>
      <c r="Q74" s="88"/>
      <c r="R74" s="267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9"/>
      <c r="AH74" s="8">
        <f>SUM(R74:AG74)</f>
        <v>0</v>
      </c>
      <c r="AI74" s="170"/>
      <c r="AJ74" s="146"/>
    </row>
    <row r="75" spans="2:36" ht="13" x14ac:dyDescent="0.3">
      <c r="B75" s="182"/>
      <c r="C75" s="180" t="str">
        <f>IF(F75=0,"Not Started",IF(E75=0,"Complete", "In Progress"))</f>
        <v>Not Started</v>
      </c>
      <c r="D75" s="285"/>
      <c r="E75" s="11">
        <v>0.5</v>
      </c>
      <c r="F75" s="42">
        <f t="shared" ref="F75" si="31">AH75</f>
        <v>0</v>
      </c>
      <c r="G75" s="271"/>
      <c r="H75" s="12">
        <v>0.5</v>
      </c>
      <c r="I75" s="290"/>
      <c r="J75" s="64">
        <v>24000</v>
      </c>
      <c r="K75" s="97"/>
      <c r="L75" s="84" t="s">
        <v>166</v>
      </c>
      <c r="M75" s="84"/>
      <c r="N75" s="91"/>
      <c r="O75" s="84"/>
      <c r="P75" s="84"/>
      <c r="Q75" s="88"/>
      <c r="R75" s="267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67"/>
      <c r="AH75" s="8">
        <f>SUM(R75:AG75)</f>
        <v>0</v>
      </c>
      <c r="AI75" s="171"/>
      <c r="AJ75" s="146"/>
    </row>
    <row r="76" spans="2:36" ht="13" x14ac:dyDescent="0.3">
      <c r="B76" s="182"/>
      <c r="C76" s="65"/>
      <c r="D76" s="285"/>
      <c r="E76" s="65"/>
      <c r="F76" s="65"/>
      <c r="G76" s="271"/>
      <c r="H76" s="65"/>
      <c r="I76" s="290"/>
      <c r="J76" s="64">
        <v>30000</v>
      </c>
      <c r="K76" s="93" t="s">
        <v>32</v>
      </c>
      <c r="L76" s="94"/>
      <c r="M76" s="94"/>
      <c r="N76" s="95"/>
      <c r="O76" s="94"/>
      <c r="P76" s="94"/>
      <c r="Q76" s="96"/>
      <c r="R76" s="267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1"/>
      <c r="AH76" s="143"/>
      <c r="AI76" s="170"/>
      <c r="AJ76" s="146"/>
    </row>
    <row r="77" spans="2:36" ht="13" x14ac:dyDescent="0.3">
      <c r="B77" s="182"/>
      <c r="C77" s="180"/>
      <c r="D77" s="285"/>
      <c r="E77" s="108"/>
      <c r="F77" s="108"/>
      <c r="G77" s="271"/>
      <c r="H77" s="65"/>
      <c r="I77" s="290"/>
      <c r="J77" s="64">
        <v>31000</v>
      </c>
      <c r="K77" s="97"/>
      <c r="L77" s="84" t="s">
        <v>167</v>
      </c>
      <c r="M77" s="84"/>
      <c r="N77" s="91"/>
      <c r="O77" s="84"/>
      <c r="P77" s="84"/>
      <c r="Q77" s="88"/>
      <c r="R77" s="267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1"/>
      <c r="AH77" s="143"/>
      <c r="AI77" s="171"/>
      <c r="AJ77" s="146"/>
    </row>
    <row r="78" spans="2:36" ht="13" x14ac:dyDescent="0.3">
      <c r="B78" s="182"/>
      <c r="C78" s="180"/>
      <c r="D78" s="285"/>
      <c r="E78" s="108"/>
      <c r="F78" s="108"/>
      <c r="G78" s="271"/>
      <c r="H78" s="65"/>
      <c r="I78" s="290"/>
      <c r="J78" s="64">
        <v>31100</v>
      </c>
      <c r="K78" s="97"/>
      <c r="L78" s="85"/>
      <c r="M78" s="84" t="s">
        <v>169</v>
      </c>
      <c r="N78" s="91"/>
      <c r="O78" s="84"/>
      <c r="P78" s="84"/>
      <c r="Q78" s="88"/>
      <c r="R78" s="267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1"/>
      <c r="AH78" s="143"/>
      <c r="AI78" s="171"/>
      <c r="AJ78" s="146"/>
    </row>
    <row r="79" spans="2:36" ht="13" customHeight="1" x14ac:dyDescent="0.3">
      <c r="B79" s="182"/>
      <c r="C79" s="180" t="str">
        <f>IF(F79=0,"Not Started",IF(E79=0,"Complete", "In Progress"))</f>
        <v>Not Started</v>
      </c>
      <c r="D79" s="285"/>
      <c r="E79" s="195">
        <v>1.5</v>
      </c>
      <c r="F79" s="196">
        <f t="shared" ref="F79:F80" si="32">AH79</f>
        <v>0</v>
      </c>
      <c r="G79" s="271"/>
      <c r="H79" s="12">
        <v>1.5</v>
      </c>
      <c r="I79" s="290"/>
      <c r="J79" s="64">
        <v>99910</v>
      </c>
      <c r="K79" s="97"/>
      <c r="L79" s="85"/>
      <c r="M79" s="85"/>
      <c r="N79" s="91" t="s">
        <v>170</v>
      </c>
      <c r="O79" s="84"/>
      <c r="P79" s="84"/>
      <c r="Q79" s="88"/>
      <c r="R79" s="267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67"/>
      <c r="AH79" s="8">
        <f>SUM(R79:AG79)</f>
        <v>0</v>
      </c>
      <c r="AI79" s="171"/>
      <c r="AJ79" s="146"/>
    </row>
    <row r="80" spans="2:36" ht="13" customHeight="1" x14ac:dyDescent="0.3">
      <c r="B80" s="182"/>
      <c r="C80" s="180" t="str">
        <f>IF(F80=0,"Not Started",IF(E80=0,"Complete", "In Progress"))</f>
        <v>Not Started</v>
      </c>
      <c r="D80" s="285"/>
      <c r="E80" s="195">
        <v>1</v>
      </c>
      <c r="F80" s="196">
        <f t="shared" si="32"/>
        <v>0</v>
      </c>
      <c r="G80" s="271"/>
      <c r="H80" s="12">
        <v>1</v>
      </c>
      <c r="I80" s="290"/>
      <c r="J80" s="64">
        <v>99910</v>
      </c>
      <c r="K80" s="97"/>
      <c r="L80" s="85"/>
      <c r="M80" s="85"/>
      <c r="N80" s="91" t="s">
        <v>171</v>
      </c>
      <c r="O80" s="84"/>
      <c r="P80" s="84"/>
      <c r="Q80" s="88"/>
      <c r="R80" s="267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67"/>
      <c r="AH80" s="8">
        <f>SUM(R80:AG80)</f>
        <v>0</v>
      </c>
      <c r="AI80" s="171"/>
      <c r="AJ80" s="146"/>
    </row>
    <row r="81" spans="2:36" ht="13" x14ac:dyDescent="0.3">
      <c r="B81" s="182"/>
      <c r="C81" s="180"/>
      <c r="D81" s="285"/>
      <c r="E81" s="108"/>
      <c r="F81" s="108"/>
      <c r="G81" s="271"/>
      <c r="H81" s="65"/>
      <c r="I81" s="290"/>
      <c r="J81" s="64">
        <v>31200</v>
      </c>
      <c r="K81" s="97"/>
      <c r="L81" s="85"/>
      <c r="M81" s="84" t="s">
        <v>172</v>
      </c>
      <c r="N81" s="91"/>
      <c r="O81" s="84"/>
      <c r="P81" s="84"/>
      <c r="Q81" s="88"/>
      <c r="R81" s="267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1"/>
      <c r="AH81" s="143"/>
      <c r="AI81" s="171"/>
      <c r="AJ81" s="146"/>
    </row>
    <row r="82" spans="2:36" ht="13" customHeight="1" x14ac:dyDescent="0.3">
      <c r="B82" s="182"/>
      <c r="C82" s="180" t="str">
        <f>IF(F82=0,"Not Started",IF(E82=0,"Complete", "In Progress"))</f>
        <v>Not Started</v>
      </c>
      <c r="D82" s="285"/>
      <c r="E82" s="195">
        <v>1.6</v>
      </c>
      <c r="F82" s="196">
        <f t="shared" ref="F82:F84" si="33">AH82</f>
        <v>0</v>
      </c>
      <c r="G82" s="271"/>
      <c r="H82" s="12">
        <v>1.6</v>
      </c>
      <c r="I82" s="290"/>
      <c r="J82" s="64">
        <v>99910</v>
      </c>
      <c r="K82" s="97"/>
      <c r="L82" s="85"/>
      <c r="M82" s="85"/>
      <c r="N82" s="91" t="s">
        <v>173</v>
      </c>
      <c r="O82" s="84"/>
      <c r="P82" s="84"/>
      <c r="Q82" s="88"/>
      <c r="R82" s="267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67"/>
      <c r="AH82" s="8">
        <f>SUM(R82:AG82)</f>
        <v>0</v>
      </c>
      <c r="AI82" s="171"/>
      <c r="AJ82" s="146"/>
    </row>
    <row r="83" spans="2:36" ht="13" customHeight="1" x14ac:dyDescent="0.3">
      <c r="B83" s="182"/>
      <c r="C83" s="180" t="str">
        <f>IF(F83=0,"Not Started",IF(E83=0,"Complete", "In Progress"))</f>
        <v>Not Started</v>
      </c>
      <c r="D83" s="285"/>
      <c r="E83" s="195">
        <v>1.5</v>
      </c>
      <c r="F83" s="196">
        <f t="shared" si="33"/>
        <v>0</v>
      </c>
      <c r="G83" s="271"/>
      <c r="H83" s="12">
        <v>1.5</v>
      </c>
      <c r="I83" s="290"/>
      <c r="J83" s="64">
        <v>99910</v>
      </c>
      <c r="K83" s="97"/>
      <c r="L83" s="85"/>
      <c r="M83" s="85"/>
      <c r="N83" s="91" t="s">
        <v>174</v>
      </c>
      <c r="O83" s="84"/>
      <c r="P83" s="84"/>
      <c r="Q83" s="88"/>
      <c r="R83" s="267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67"/>
      <c r="AH83" s="8">
        <f>SUM(R83:AG83)</f>
        <v>0</v>
      </c>
      <c r="AI83" s="171"/>
      <c r="AJ83" s="146"/>
    </row>
    <row r="84" spans="2:36" ht="13" customHeight="1" x14ac:dyDescent="0.3">
      <c r="B84" s="182"/>
      <c r="C84" s="180" t="str">
        <f>IF(F84=0,"Not Started",IF(E84=0,"Complete", "In Progress"))</f>
        <v>Not Started</v>
      </c>
      <c r="D84" s="285"/>
      <c r="E84" s="195">
        <v>1.5</v>
      </c>
      <c r="F84" s="196">
        <f t="shared" si="33"/>
        <v>0</v>
      </c>
      <c r="G84" s="271"/>
      <c r="H84" s="12">
        <v>1.5</v>
      </c>
      <c r="I84" s="290"/>
      <c r="J84" s="64">
        <v>99910</v>
      </c>
      <c r="K84" s="97"/>
      <c r="L84" s="85"/>
      <c r="M84" s="85"/>
      <c r="N84" s="91" t="s">
        <v>175</v>
      </c>
      <c r="O84" s="84"/>
      <c r="P84" s="84"/>
      <c r="Q84" s="88"/>
      <c r="R84" s="267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67"/>
      <c r="AH84" s="8">
        <f>SUM(R84:AG84)</f>
        <v>0</v>
      </c>
      <c r="AI84" s="171"/>
      <c r="AJ84" s="146"/>
    </row>
    <row r="85" spans="2:36" ht="13" x14ac:dyDescent="0.3">
      <c r="B85" s="182"/>
      <c r="C85" s="180" t="str">
        <f>IF(F85=0,"Not Started",IF(E85=0,"Complete", "In Progress"))</f>
        <v>Not Started</v>
      </c>
      <c r="D85" s="285"/>
      <c r="E85" s="11">
        <v>1.5</v>
      </c>
      <c r="F85" s="42">
        <f t="shared" ref="F85" si="34">AH85</f>
        <v>0</v>
      </c>
      <c r="G85" s="271"/>
      <c r="H85" s="12">
        <v>1.5</v>
      </c>
      <c r="I85" s="290"/>
      <c r="J85" s="64">
        <v>31300</v>
      </c>
      <c r="K85" s="97"/>
      <c r="L85" s="85"/>
      <c r="M85" s="84" t="s">
        <v>265</v>
      </c>
      <c r="N85" s="91"/>
      <c r="O85" s="84"/>
      <c r="P85" s="84"/>
      <c r="Q85" s="88"/>
      <c r="R85" s="267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67"/>
      <c r="AH85" s="8">
        <f>SUM(R85:AG85)</f>
        <v>0</v>
      </c>
      <c r="AI85" s="171"/>
      <c r="AJ85" s="146"/>
    </row>
    <row r="86" spans="2:36" ht="13" x14ac:dyDescent="0.3">
      <c r="B86" s="182"/>
      <c r="C86" s="180" t="str">
        <f>IF(F86=0,"Not Started",IF(E86=0,"Complete", "In Progress"))</f>
        <v>Not Started</v>
      </c>
      <c r="D86" s="285"/>
      <c r="E86" s="11">
        <v>0.5</v>
      </c>
      <c r="F86" s="42">
        <f t="shared" ref="F86" si="35">AH86</f>
        <v>0</v>
      </c>
      <c r="G86" s="271"/>
      <c r="H86" s="12">
        <v>0.5</v>
      </c>
      <c r="I86" s="290"/>
      <c r="J86" s="64">
        <v>31400</v>
      </c>
      <c r="K86" s="97"/>
      <c r="L86" s="85"/>
      <c r="M86" s="84" t="s">
        <v>260</v>
      </c>
      <c r="N86" s="91"/>
      <c r="O86" s="84"/>
      <c r="P86" s="84"/>
      <c r="Q86" s="88"/>
      <c r="R86" s="267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67"/>
      <c r="AH86" s="8">
        <f>SUM(R86:AG86)</f>
        <v>0</v>
      </c>
      <c r="AI86" s="171"/>
      <c r="AJ86" s="146"/>
    </row>
    <row r="87" spans="2:36" ht="13" x14ac:dyDescent="0.3">
      <c r="B87" s="182"/>
      <c r="C87" s="180"/>
      <c r="D87" s="285"/>
      <c r="E87" s="108"/>
      <c r="F87" s="108"/>
      <c r="G87" s="271"/>
      <c r="H87" s="65"/>
      <c r="I87" s="290"/>
      <c r="J87" s="64">
        <v>32000</v>
      </c>
      <c r="K87" s="97"/>
      <c r="L87" s="84" t="s">
        <v>168</v>
      </c>
      <c r="M87" s="84"/>
      <c r="N87" s="91"/>
      <c r="O87" s="84"/>
      <c r="P87" s="84"/>
      <c r="Q87" s="88"/>
      <c r="R87" s="267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1"/>
      <c r="AH87" s="143"/>
      <c r="AI87" s="171"/>
      <c r="AJ87" s="146"/>
    </row>
    <row r="88" spans="2:36" ht="13" x14ac:dyDescent="0.3">
      <c r="B88" s="182"/>
      <c r="C88" s="180"/>
      <c r="D88" s="285"/>
      <c r="E88" s="108"/>
      <c r="F88" s="108"/>
      <c r="G88" s="271"/>
      <c r="H88" s="65"/>
      <c r="I88" s="290"/>
      <c r="J88" s="64">
        <v>32100</v>
      </c>
      <c r="K88" s="97"/>
      <c r="L88" s="85"/>
      <c r="M88" s="84" t="s">
        <v>176</v>
      </c>
      <c r="N88" s="91"/>
      <c r="O88" s="84"/>
      <c r="P88" s="84"/>
      <c r="Q88" s="88"/>
      <c r="R88" s="267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1"/>
      <c r="AH88" s="143"/>
      <c r="AI88" s="171"/>
      <c r="AJ88" s="146"/>
    </row>
    <row r="89" spans="2:36" ht="13" customHeight="1" x14ac:dyDescent="0.3">
      <c r="B89" s="182"/>
      <c r="C89" s="180" t="str">
        <f t="shared" ref="C89:C97" si="36">IF(F89=0,"Not Started",IF(E89=0,"Complete", "In Progress"))</f>
        <v>Not Started</v>
      </c>
      <c r="D89" s="285"/>
      <c r="E89" s="195">
        <v>0.8</v>
      </c>
      <c r="F89" s="196">
        <f t="shared" ref="F89:F91" si="37">AH89</f>
        <v>0</v>
      </c>
      <c r="G89" s="271"/>
      <c r="H89" s="12">
        <v>0.8</v>
      </c>
      <c r="I89" s="290"/>
      <c r="J89" s="64">
        <v>32110</v>
      </c>
      <c r="K89" s="97"/>
      <c r="L89" s="85"/>
      <c r="M89" s="85"/>
      <c r="N89" s="91" t="s">
        <v>178</v>
      </c>
      <c r="O89" s="84"/>
      <c r="P89" s="84"/>
      <c r="Q89" s="88"/>
      <c r="R89" s="267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67"/>
      <c r="AH89" s="8">
        <f t="shared" ref="AH89:AH97" si="38">SUM(R89:AG89)</f>
        <v>0</v>
      </c>
      <c r="AI89" s="171"/>
      <c r="AJ89" s="146"/>
    </row>
    <row r="90" spans="2:36" ht="13" customHeight="1" x14ac:dyDescent="0.3">
      <c r="B90" s="182"/>
      <c r="C90" s="180" t="str">
        <f t="shared" si="36"/>
        <v>Not Started</v>
      </c>
      <c r="D90" s="285"/>
      <c r="E90" s="195">
        <v>1.8</v>
      </c>
      <c r="F90" s="196">
        <f t="shared" si="37"/>
        <v>0</v>
      </c>
      <c r="G90" s="271"/>
      <c r="H90" s="12">
        <v>1.8</v>
      </c>
      <c r="I90" s="290"/>
      <c r="J90" s="64">
        <v>32120</v>
      </c>
      <c r="K90" s="97"/>
      <c r="L90" s="85"/>
      <c r="M90" s="85"/>
      <c r="N90" s="91" t="s">
        <v>179</v>
      </c>
      <c r="O90" s="84"/>
      <c r="P90" s="84"/>
      <c r="Q90" s="88"/>
      <c r="R90" s="267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67"/>
      <c r="AH90" s="8">
        <f t="shared" si="38"/>
        <v>0</v>
      </c>
      <c r="AI90" s="171"/>
      <c r="AJ90" s="146"/>
    </row>
    <row r="91" spans="2:36" ht="13" customHeight="1" x14ac:dyDescent="0.3">
      <c r="B91" s="182"/>
      <c r="C91" s="180" t="str">
        <f t="shared" si="36"/>
        <v>Not Started</v>
      </c>
      <c r="D91" s="285"/>
      <c r="E91" s="195">
        <v>1.5</v>
      </c>
      <c r="F91" s="196">
        <f t="shared" si="37"/>
        <v>0</v>
      </c>
      <c r="G91" s="271"/>
      <c r="H91" s="12">
        <v>1.5</v>
      </c>
      <c r="I91" s="290"/>
      <c r="J91" s="64">
        <v>32130</v>
      </c>
      <c r="K91" s="97"/>
      <c r="L91" s="85"/>
      <c r="M91" s="85"/>
      <c r="N91" s="91" t="s">
        <v>180</v>
      </c>
      <c r="O91" s="84"/>
      <c r="P91" s="84"/>
      <c r="Q91" s="88"/>
      <c r="R91" s="267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67"/>
      <c r="AH91" s="8">
        <f t="shared" si="38"/>
        <v>0</v>
      </c>
      <c r="AI91" s="171"/>
      <c r="AJ91" s="146"/>
    </row>
    <row r="92" spans="2:36" ht="13" x14ac:dyDescent="0.3">
      <c r="B92" s="182"/>
      <c r="C92" s="180"/>
      <c r="D92" s="285"/>
      <c r="E92" s="108"/>
      <c r="F92" s="108"/>
      <c r="G92" s="271"/>
      <c r="H92" s="65"/>
      <c r="I92" s="290"/>
      <c r="J92" s="64">
        <v>32200</v>
      </c>
      <c r="K92" s="97"/>
      <c r="L92" s="85"/>
      <c r="M92" s="84" t="s">
        <v>177</v>
      </c>
      <c r="N92" s="91"/>
      <c r="O92" s="84"/>
      <c r="P92" s="84"/>
      <c r="Q92" s="88"/>
      <c r="R92" s="267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1"/>
      <c r="AH92" s="143"/>
      <c r="AI92" s="171"/>
      <c r="AJ92" s="146"/>
    </row>
    <row r="93" spans="2:36" ht="13" customHeight="1" x14ac:dyDescent="0.3">
      <c r="B93" s="182"/>
      <c r="C93" s="180" t="str">
        <f>IF(F93=0,"Not Started",IF(E93=0,"Complete", "In Progress"))</f>
        <v>Not Started</v>
      </c>
      <c r="D93" s="285"/>
      <c r="E93" s="195">
        <v>0.5</v>
      </c>
      <c r="F93" s="196">
        <f t="shared" ref="F93:F97" si="39">AH93</f>
        <v>0</v>
      </c>
      <c r="G93" s="271"/>
      <c r="H93" s="12">
        <v>0.5</v>
      </c>
      <c r="I93" s="290"/>
      <c r="J93" s="64">
        <v>32210</v>
      </c>
      <c r="K93" s="97"/>
      <c r="L93" s="85"/>
      <c r="M93" s="85"/>
      <c r="N93" s="91" t="s">
        <v>269</v>
      </c>
      <c r="O93" s="84"/>
      <c r="P93" s="84"/>
      <c r="Q93" s="88"/>
      <c r="R93" s="267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67"/>
      <c r="AH93" s="8">
        <f>SUM(R93:AG93)</f>
        <v>0</v>
      </c>
      <c r="AI93" s="171"/>
      <c r="AJ93" s="146"/>
    </row>
    <row r="94" spans="2:36" ht="13" customHeight="1" x14ac:dyDescent="0.3">
      <c r="B94" s="182"/>
      <c r="C94" s="180" t="str">
        <f>IF(F94=0,"Not Started",IF(E94=0,"Complete", "In Progress"))</f>
        <v>Not Started</v>
      </c>
      <c r="D94" s="285"/>
      <c r="E94" s="195">
        <v>0.5</v>
      </c>
      <c r="F94" s="196">
        <f t="shared" ref="F94:F95" si="40">AH94</f>
        <v>0</v>
      </c>
      <c r="G94" s="271"/>
      <c r="H94" s="12">
        <v>0.5</v>
      </c>
      <c r="I94" s="290"/>
      <c r="J94" s="64">
        <v>32220</v>
      </c>
      <c r="K94" s="97"/>
      <c r="L94" s="85"/>
      <c r="M94" s="85"/>
      <c r="N94" s="91" t="s">
        <v>270</v>
      </c>
      <c r="O94" s="84"/>
      <c r="P94" s="84"/>
      <c r="Q94" s="88"/>
      <c r="R94" s="267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67"/>
      <c r="AH94" s="8">
        <f>SUM(R94:AG94)</f>
        <v>0</v>
      </c>
      <c r="AI94" s="171"/>
      <c r="AJ94" s="146"/>
    </row>
    <row r="95" spans="2:36" ht="13" customHeight="1" x14ac:dyDescent="0.3">
      <c r="B95" s="182"/>
      <c r="C95" s="180" t="str">
        <f>IF(F95=0,"Not Started",IF(E95=0,"Complete", "In Progress"))</f>
        <v>Not Started</v>
      </c>
      <c r="D95" s="285"/>
      <c r="E95" s="195">
        <v>0.5</v>
      </c>
      <c r="F95" s="196">
        <f t="shared" si="40"/>
        <v>0</v>
      </c>
      <c r="G95" s="271"/>
      <c r="H95" s="12">
        <v>0.5</v>
      </c>
      <c r="I95" s="290"/>
      <c r="J95" s="64">
        <v>32230</v>
      </c>
      <c r="K95" s="97"/>
      <c r="L95" s="85"/>
      <c r="M95" s="85"/>
      <c r="N95" s="91" t="s">
        <v>271</v>
      </c>
      <c r="O95" s="84"/>
      <c r="P95" s="84"/>
      <c r="Q95" s="88"/>
      <c r="R95" s="267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67"/>
      <c r="AH95" s="8">
        <f>SUM(R95:AG95)</f>
        <v>0</v>
      </c>
      <c r="AI95" s="171"/>
      <c r="AJ95" s="146"/>
    </row>
    <row r="96" spans="2:36" ht="13" x14ac:dyDescent="0.3">
      <c r="B96" s="182"/>
      <c r="C96" s="180" t="str">
        <f t="shared" si="36"/>
        <v>Not Started</v>
      </c>
      <c r="D96" s="285"/>
      <c r="E96" s="11">
        <v>1.5</v>
      </c>
      <c r="F96" s="42">
        <f t="shared" si="39"/>
        <v>0</v>
      </c>
      <c r="G96" s="271"/>
      <c r="H96" s="12">
        <v>1.5</v>
      </c>
      <c r="I96" s="290"/>
      <c r="J96" s="64">
        <v>32300</v>
      </c>
      <c r="K96" s="97"/>
      <c r="L96" s="85"/>
      <c r="M96" s="84" t="s">
        <v>264</v>
      </c>
      <c r="N96" s="91"/>
      <c r="O96" s="84"/>
      <c r="P96" s="84"/>
      <c r="Q96" s="88"/>
      <c r="R96" s="267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67"/>
      <c r="AH96" s="8">
        <f t="shared" si="38"/>
        <v>0</v>
      </c>
      <c r="AI96" s="171"/>
      <c r="AJ96" s="146"/>
    </row>
    <row r="97" spans="2:36" ht="13" x14ac:dyDescent="0.3">
      <c r="B97" s="182"/>
      <c r="C97" s="180" t="str">
        <f t="shared" si="36"/>
        <v>Not Started</v>
      </c>
      <c r="D97" s="285"/>
      <c r="E97" s="11">
        <v>0.5</v>
      </c>
      <c r="F97" s="42">
        <f t="shared" si="39"/>
        <v>0</v>
      </c>
      <c r="G97" s="271"/>
      <c r="H97" s="12">
        <v>0.5</v>
      </c>
      <c r="I97" s="290"/>
      <c r="J97" s="64">
        <v>32400</v>
      </c>
      <c r="K97" s="97"/>
      <c r="L97" s="85"/>
      <c r="M97" s="84" t="s">
        <v>261</v>
      </c>
      <c r="N97" s="91"/>
      <c r="O97" s="84"/>
      <c r="P97" s="84"/>
      <c r="Q97" s="88"/>
      <c r="R97" s="267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67"/>
      <c r="AH97" s="8">
        <f t="shared" si="38"/>
        <v>0</v>
      </c>
      <c r="AI97" s="171"/>
      <c r="AJ97" s="146"/>
    </row>
    <row r="98" spans="2:36" ht="13" x14ac:dyDescent="0.3">
      <c r="B98" s="182"/>
      <c r="C98" s="65"/>
      <c r="D98" s="285"/>
      <c r="E98" s="65"/>
      <c r="F98" s="65"/>
      <c r="G98" s="271"/>
      <c r="H98" s="65"/>
      <c r="I98" s="290"/>
      <c r="J98" s="64">
        <v>40000</v>
      </c>
      <c r="K98" s="93" t="s">
        <v>33</v>
      </c>
      <c r="L98" s="94"/>
      <c r="M98" s="94"/>
      <c r="N98" s="95"/>
      <c r="O98" s="94"/>
      <c r="P98" s="94"/>
      <c r="Q98" s="96"/>
      <c r="R98" s="267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1"/>
      <c r="AH98" s="143"/>
      <c r="AI98" s="171"/>
      <c r="AJ98" s="146"/>
    </row>
    <row r="99" spans="2:36" ht="13" x14ac:dyDescent="0.3">
      <c r="B99" s="182"/>
      <c r="C99" s="180"/>
      <c r="D99" s="285"/>
      <c r="E99" s="108"/>
      <c r="F99" s="108"/>
      <c r="G99" s="271"/>
      <c r="H99" s="65"/>
      <c r="I99" s="290"/>
      <c r="J99" s="64">
        <v>41000</v>
      </c>
      <c r="K99" s="97"/>
      <c r="L99" s="84" t="s">
        <v>229</v>
      </c>
      <c r="M99" s="84"/>
      <c r="N99" s="91"/>
      <c r="O99" s="84"/>
      <c r="P99" s="84"/>
      <c r="Q99" s="88"/>
      <c r="R99" s="267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1"/>
      <c r="AH99" s="143"/>
      <c r="AI99" s="171"/>
      <c r="AJ99" s="146"/>
    </row>
    <row r="100" spans="2:36" ht="13" x14ac:dyDescent="0.3">
      <c r="B100" s="182"/>
      <c r="C100" s="180" t="str">
        <f>IF(F100=0,"Not Started",IF(E100=0,"Complete", "In Progress"))</f>
        <v>Not Started</v>
      </c>
      <c r="D100" s="285"/>
      <c r="E100" s="11">
        <v>1</v>
      </c>
      <c r="F100" s="42">
        <f t="shared" ref="F100:F101" si="41">AH100</f>
        <v>0</v>
      </c>
      <c r="G100" s="271"/>
      <c r="H100" s="12">
        <v>1</v>
      </c>
      <c r="I100" s="290"/>
      <c r="J100" s="64">
        <v>41100</v>
      </c>
      <c r="K100" s="97"/>
      <c r="L100" s="85"/>
      <c r="M100" s="84" t="s">
        <v>230</v>
      </c>
      <c r="N100" s="91"/>
      <c r="O100" s="84"/>
      <c r="P100" s="84"/>
      <c r="Q100" s="88"/>
      <c r="R100" s="267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67"/>
      <c r="AH100" s="8">
        <f>SUM(R100:AG100)</f>
        <v>0</v>
      </c>
      <c r="AI100" s="171"/>
      <c r="AJ100" s="146"/>
    </row>
    <row r="101" spans="2:36" ht="13" x14ac:dyDescent="0.3">
      <c r="B101" s="182"/>
      <c r="C101" s="180" t="str">
        <f>IF(F101=0,"Not Started",IF(E101=0,"Complete", "In Progress"))</f>
        <v>Not Started</v>
      </c>
      <c r="D101" s="285"/>
      <c r="E101" s="11">
        <v>1.5</v>
      </c>
      <c r="F101" s="42">
        <f t="shared" si="41"/>
        <v>0</v>
      </c>
      <c r="G101" s="271"/>
      <c r="H101" s="12">
        <v>1.5</v>
      </c>
      <c r="I101" s="290"/>
      <c r="J101" s="64">
        <v>41200</v>
      </c>
      <c r="K101" s="97"/>
      <c r="L101" s="85"/>
      <c r="M101" s="84" t="s">
        <v>231</v>
      </c>
      <c r="N101" s="91"/>
      <c r="O101" s="84"/>
      <c r="P101" s="84"/>
      <c r="Q101" s="88"/>
      <c r="R101" s="267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67"/>
      <c r="AH101" s="8">
        <f>SUM(R101:AG101)</f>
        <v>0</v>
      </c>
      <c r="AI101" s="171"/>
      <c r="AJ101" s="146"/>
    </row>
    <row r="102" spans="2:36" ht="13" x14ac:dyDescent="0.3">
      <c r="B102" s="182"/>
      <c r="C102" s="180"/>
      <c r="D102" s="285"/>
      <c r="E102" s="108"/>
      <c r="F102" s="108"/>
      <c r="G102" s="271"/>
      <c r="H102" s="65"/>
      <c r="I102" s="290"/>
      <c r="J102" s="64">
        <v>42000</v>
      </c>
      <c r="K102" s="97"/>
      <c r="L102" s="84" t="s">
        <v>232</v>
      </c>
      <c r="M102" s="84"/>
      <c r="N102" s="91"/>
      <c r="O102" s="84"/>
      <c r="P102" s="84"/>
      <c r="Q102" s="88"/>
      <c r="R102" s="267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1"/>
      <c r="AH102" s="143"/>
      <c r="AI102" s="171"/>
      <c r="AJ102" s="146"/>
    </row>
    <row r="103" spans="2:36" ht="13" x14ac:dyDescent="0.3">
      <c r="B103" s="182"/>
      <c r="C103" s="180"/>
      <c r="D103" s="285"/>
      <c r="E103" s="108"/>
      <c r="F103" s="108"/>
      <c r="G103" s="271"/>
      <c r="H103" s="65"/>
      <c r="I103" s="290"/>
      <c r="J103" s="64">
        <v>42100</v>
      </c>
      <c r="K103" s="97"/>
      <c r="L103" s="85"/>
      <c r="M103" s="84" t="s">
        <v>235</v>
      </c>
      <c r="N103" s="91"/>
      <c r="O103" s="84"/>
      <c r="P103" s="84"/>
      <c r="Q103" s="88"/>
      <c r="R103" s="267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1"/>
      <c r="AH103" s="143"/>
      <c r="AI103" s="171"/>
      <c r="AJ103" s="146"/>
    </row>
    <row r="104" spans="2:36" ht="13" customHeight="1" x14ac:dyDescent="0.3">
      <c r="B104" s="182"/>
      <c r="C104" s="180" t="str">
        <f t="shared" ref="C104:C109" si="42">IF(F104=0,"Not Started",IF(E104=0,"Complete", "In Progress"))</f>
        <v>Not Started</v>
      </c>
      <c r="D104" s="285"/>
      <c r="E104" s="195">
        <v>1.8</v>
      </c>
      <c r="F104" s="196">
        <f t="shared" ref="F104:F109" si="43">AH104</f>
        <v>0</v>
      </c>
      <c r="G104" s="271"/>
      <c r="H104" s="12">
        <v>1.8</v>
      </c>
      <c r="I104" s="290"/>
      <c r="J104" s="64">
        <v>42110</v>
      </c>
      <c r="K104" s="97"/>
      <c r="L104" s="85"/>
      <c r="M104" s="85"/>
      <c r="N104" s="91" t="s">
        <v>236</v>
      </c>
      <c r="O104" s="84"/>
      <c r="P104" s="84"/>
      <c r="Q104" s="88"/>
      <c r="R104" s="267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67"/>
      <c r="AH104" s="8">
        <f t="shared" ref="AH104:AH109" si="44">SUM(R104:AG104)</f>
        <v>0</v>
      </c>
      <c r="AI104" s="171"/>
      <c r="AJ104" s="146"/>
    </row>
    <row r="105" spans="2:36" ht="13" customHeight="1" x14ac:dyDescent="0.3">
      <c r="B105" s="182"/>
      <c r="C105" s="180" t="str">
        <f t="shared" si="42"/>
        <v>Not Started</v>
      </c>
      <c r="D105" s="285"/>
      <c r="E105" s="195">
        <v>1.5</v>
      </c>
      <c r="F105" s="196">
        <f t="shared" si="43"/>
        <v>0</v>
      </c>
      <c r="G105" s="271"/>
      <c r="H105" s="12">
        <v>1.5</v>
      </c>
      <c r="I105" s="290"/>
      <c r="J105" s="64">
        <v>42120</v>
      </c>
      <c r="K105" s="97"/>
      <c r="L105" s="85"/>
      <c r="M105" s="85"/>
      <c r="N105" s="91" t="s">
        <v>237</v>
      </c>
      <c r="O105" s="84"/>
      <c r="P105" s="84"/>
      <c r="Q105" s="88"/>
      <c r="R105" s="267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67"/>
      <c r="AH105" s="8">
        <f t="shared" si="44"/>
        <v>0</v>
      </c>
      <c r="AI105" s="171"/>
      <c r="AJ105" s="146"/>
    </row>
    <row r="106" spans="2:36" ht="13" customHeight="1" x14ac:dyDescent="0.3">
      <c r="B106" s="182"/>
      <c r="C106" s="180" t="str">
        <f t="shared" si="42"/>
        <v>Not Started</v>
      </c>
      <c r="D106" s="285"/>
      <c r="E106" s="195">
        <v>0.8</v>
      </c>
      <c r="F106" s="196">
        <f t="shared" si="43"/>
        <v>0</v>
      </c>
      <c r="G106" s="271"/>
      <c r="H106" s="12">
        <v>0.8</v>
      </c>
      <c r="I106" s="290"/>
      <c r="J106" s="64">
        <v>42130</v>
      </c>
      <c r="K106" s="97"/>
      <c r="L106" s="85"/>
      <c r="M106" s="85"/>
      <c r="N106" s="91" t="s">
        <v>268</v>
      </c>
      <c r="O106" s="84"/>
      <c r="P106" s="84"/>
      <c r="Q106" s="88"/>
      <c r="R106" s="267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67"/>
      <c r="AH106" s="8">
        <f t="shared" si="44"/>
        <v>0</v>
      </c>
      <c r="AI106" s="171"/>
      <c r="AJ106" s="146"/>
    </row>
    <row r="107" spans="2:36" ht="13" customHeight="1" x14ac:dyDescent="0.3">
      <c r="B107" s="182"/>
      <c r="C107" s="180" t="str">
        <f t="shared" si="42"/>
        <v>Not Started</v>
      </c>
      <c r="D107" s="285"/>
      <c r="E107" s="195">
        <v>0.8</v>
      </c>
      <c r="F107" s="196">
        <f t="shared" si="43"/>
        <v>0</v>
      </c>
      <c r="G107" s="271"/>
      <c r="H107" s="12">
        <v>0.8</v>
      </c>
      <c r="I107" s="290"/>
      <c r="J107" s="64">
        <v>42140</v>
      </c>
      <c r="K107" s="97"/>
      <c r="L107" s="85"/>
      <c r="M107" s="85"/>
      <c r="N107" s="91" t="s">
        <v>238</v>
      </c>
      <c r="O107" s="84"/>
      <c r="P107" s="84"/>
      <c r="Q107" s="88"/>
      <c r="R107" s="267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67"/>
      <c r="AH107" s="8">
        <f t="shared" si="44"/>
        <v>0</v>
      </c>
      <c r="AI107" s="171"/>
      <c r="AJ107" s="146"/>
    </row>
    <row r="108" spans="2:36" ht="13" customHeight="1" x14ac:dyDescent="0.3">
      <c r="B108" s="182"/>
      <c r="C108" s="180" t="str">
        <f t="shared" si="42"/>
        <v>Not Started</v>
      </c>
      <c r="D108" s="285"/>
      <c r="E108" s="195">
        <v>1</v>
      </c>
      <c r="F108" s="196">
        <f t="shared" si="43"/>
        <v>0</v>
      </c>
      <c r="G108" s="271"/>
      <c r="H108" s="12">
        <v>1</v>
      </c>
      <c r="I108" s="290"/>
      <c r="J108" s="64">
        <v>42150</v>
      </c>
      <c r="K108" s="97"/>
      <c r="L108" s="85"/>
      <c r="M108" s="85"/>
      <c r="N108" s="91" t="s">
        <v>239</v>
      </c>
      <c r="O108" s="84"/>
      <c r="P108" s="84"/>
      <c r="Q108" s="88"/>
      <c r="R108" s="267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67"/>
      <c r="AH108" s="8">
        <f t="shared" si="44"/>
        <v>0</v>
      </c>
      <c r="AI108" s="171"/>
      <c r="AJ108" s="146"/>
    </row>
    <row r="109" spans="2:36" ht="13" customHeight="1" x14ac:dyDescent="0.3">
      <c r="B109" s="182"/>
      <c r="C109" s="180" t="str">
        <f t="shared" si="42"/>
        <v>Not Started</v>
      </c>
      <c r="D109" s="285"/>
      <c r="E109" s="195">
        <v>0.8</v>
      </c>
      <c r="F109" s="196">
        <f t="shared" si="43"/>
        <v>0</v>
      </c>
      <c r="G109" s="271"/>
      <c r="H109" s="12">
        <v>0.8</v>
      </c>
      <c r="I109" s="290"/>
      <c r="J109" s="64">
        <v>42160</v>
      </c>
      <c r="K109" s="97"/>
      <c r="L109" s="85"/>
      <c r="M109" s="85"/>
      <c r="N109" s="91" t="s">
        <v>240</v>
      </c>
      <c r="O109" s="84"/>
      <c r="P109" s="84"/>
      <c r="Q109" s="88"/>
      <c r="R109" s="267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67"/>
      <c r="AH109" s="8">
        <f t="shared" si="44"/>
        <v>0</v>
      </c>
      <c r="AI109" s="171"/>
      <c r="AJ109" s="146"/>
    </row>
    <row r="110" spans="2:36" ht="13" x14ac:dyDescent="0.3">
      <c r="B110" s="182"/>
      <c r="C110" s="180"/>
      <c r="D110" s="285"/>
      <c r="E110" s="108"/>
      <c r="F110" s="108"/>
      <c r="G110" s="271"/>
      <c r="H110" s="65"/>
      <c r="I110" s="290"/>
      <c r="J110" s="64">
        <v>43000</v>
      </c>
      <c r="K110" s="97"/>
      <c r="L110" s="84" t="s">
        <v>233</v>
      </c>
      <c r="M110" s="84"/>
      <c r="N110" s="91"/>
      <c r="O110" s="84"/>
      <c r="P110" s="84"/>
      <c r="Q110" s="88"/>
      <c r="R110" s="267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1"/>
      <c r="AH110" s="143"/>
      <c r="AI110" s="171"/>
      <c r="AJ110" s="146"/>
    </row>
    <row r="111" spans="2:36" ht="13" x14ac:dyDescent="0.3">
      <c r="B111" s="182"/>
      <c r="C111" s="180" t="str">
        <f>IF(F111=0,"Not Started",IF(E111=0,"Complete", "In Progress"))</f>
        <v>Not Started</v>
      </c>
      <c r="D111" s="285"/>
      <c r="E111" s="11">
        <v>1.5</v>
      </c>
      <c r="F111" s="42">
        <f t="shared" ref="F111:F113" si="45">AH111</f>
        <v>0</v>
      </c>
      <c r="G111" s="271"/>
      <c r="H111" s="12">
        <v>1.5</v>
      </c>
      <c r="I111" s="290"/>
      <c r="J111" s="64">
        <v>43100</v>
      </c>
      <c r="K111" s="97"/>
      <c r="L111" s="85"/>
      <c r="M111" s="84" t="s">
        <v>241</v>
      </c>
      <c r="N111" s="91"/>
      <c r="O111" s="84"/>
      <c r="P111" s="84"/>
      <c r="Q111" s="88"/>
      <c r="R111" s="267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67"/>
      <c r="AH111" s="8">
        <f>SUM(R111:AG111)</f>
        <v>0</v>
      </c>
      <c r="AI111" s="171"/>
      <c r="AJ111" s="146"/>
    </row>
    <row r="112" spans="2:36" ht="13" x14ac:dyDescent="0.3">
      <c r="B112" s="182"/>
      <c r="C112" s="180" t="str">
        <f>IF(F112=0,"Not Started",IF(E112=0,"Complete", "In Progress"))</f>
        <v>Not Started</v>
      </c>
      <c r="D112" s="285"/>
      <c r="E112" s="11">
        <v>0.8</v>
      </c>
      <c r="F112" s="42">
        <f t="shared" si="45"/>
        <v>0</v>
      </c>
      <c r="G112" s="271"/>
      <c r="H112" s="12">
        <v>0.8</v>
      </c>
      <c r="I112" s="290"/>
      <c r="J112" s="64">
        <v>43200</v>
      </c>
      <c r="K112" s="97"/>
      <c r="L112" s="85"/>
      <c r="M112" s="84" t="s">
        <v>242</v>
      </c>
      <c r="N112" s="91"/>
      <c r="O112" s="84"/>
      <c r="P112" s="84"/>
      <c r="Q112" s="88"/>
      <c r="R112" s="267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67"/>
      <c r="AH112" s="8">
        <f>SUM(R112:AG112)</f>
        <v>0</v>
      </c>
      <c r="AI112" s="171"/>
      <c r="AJ112" s="146"/>
    </row>
    <row r="113" spans="2:36" ht="13" x14ac:dyDescent="0.3">
      <c r="B113" s="182"/>
      <c r="C113" s="180" t="str">
        <f>IF(F113=0,"Not Started",IF(E113=0,"Complete", "In Progress"))</f>
        <v>Not Started</v>
      </c>
      <c r="D113" s="285"/>
      <c r="E113" s="11">
        <v>0.8</v>
      </c>
      <c r="F113" s="42">
        <f t="shared" si="45"/>
        <v>0</v>
      </c>
      <c r="G113" s="271"/>
      <c r="H113" s="12">
        <v>0.8</v>
      </c>
      <c r="I113" s="290"/>
      <c r="J113" s="64">
        <v>43300</v>
      </c>
      <c r="K113" s="97"/>
      <c r="L113" s="85"/>
      <c r="M113" s="84" t="s">
        <v>243</v>
      </c>
      <c r="N113" s="91"/>
      <c r="O113" s="84"/>
      <c r="P113" s="84"/>
      <c r="Q113" s="88"/>
      <c r="R113" s="267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67"/>
      <c r="AH113" s="8">
        <f>SUM(R113:AG113)</f>
        <v>0</v>
      </c>
      <c r="AI113" s="171"/>
      <c r="AJ113" s="146"/>
    </row>
    <row r="114" spans="2:36" ht="13" x14ac:dyDescent="0.3">
      <c r="B114" s="182"/>
      <c r="C114" s="180"/>
      <c r="D114" s="285"/>
      <c r="E114" s="108"/>
      <c r="F114" s="108"/>
      <c r="G114" s="271"/>
      <c r="H114" s="65"/>
      <c r="I114" s="290"/>
      <c r="J114" s="64">
        <v>44000</v>
      </c>
      <c r="K114" s="97"/>
      <c r="L114" s="84" t="s">
        <v>234</v>
      </c>
      <c r="M114" s="84"/>
      <c r="N114" s="91"/>
      <c r="O114" s="84"/>
      <c r="P114" s="84"/>
      <c r="Q114" s="88"/>
      <c r="R114" s="267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1"/>
      <c r="AH114" s="143"/>
      <c r="AI114" s="171"/>
      <c r="AJ114" s="146"/>
    </row>
    <row r="115" spans="2:36" ht="13" x14ac:dyDescent="0.3">
      <c r="B115" s="182"/>
      <c r="C115" s="180"/>
      <c r="D115" s="285"/>
      <c r="E115" s="108"/>
      <c r="F115" s="108"/>
      <c r="G115" s="271"/>
      <c r="H115" s="65"/>
      <c r="I115" s="290"/>
      <c r="J115" s="64">
        <v>44100</v>
      </c>
      <c r="K115" s="97"/>
      <c r="L115" s="85"/>
      <c r="M115" s="84" t="s">
        <v>244</v>
      </c>
      <c r="N115" s="91"/>
      <c r="O115" s="84"/>
      <c r="P115" s="84"/>
      <c r="Q115" s="88"/>
      <c r="R115" s="267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1"/>
      <c r="AH115" s="143"/>
      <c r="AI115" s="171"/>
      <c r="AJ115" s="146"/>
    </row>
    <row r="116" spans="2:36" ht="13" customHeight="1" x14ac:dyDescent="0.3">
      <c r="B116" s="182"/>
      <c r="C116" s="180" t="str">
        <f>IF(F116=0,"Not Started",IF(E116=0,"Complete", "In Progress"))</f>
        <v>Not Started</v>
      </c>
      <c r="D116" s="285"/>
      <c r="E116" s="195">
        <v>1</v>
      </c>
      <c r="F116" s="196">
        <f t="shared" ref="F116:F118" si="46">AH116</f>
        <v>0</v>
      </c>
      <c r="G116" s="271"/>
      <c r="H116" s="12">
        <v>1</v>
      </c>
      <c r="I116" s="290"/>
      <c r="J116" s="64">
        <v>44110</v>
      </c>
      <c r="K116" s="97"/>
      <c r="L116" s="85"/>
      <c r="M116" s="85"/>
      <c r="N116" s="91" t="s">
        <v>245</v>
      </c>
      <c r="O116" s="84"/>
      <c r="P116" s="84"/>
      <c r="Q116" s="88"/>
      <c r="R116" s="267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67"/>
      <c r="AH116" s="8">
        <f>SUM(R116:AG116)</f>
        <v>0</v>
      </c>
      <c r="AI116" s="171"/>
      <c r="AJ116" s="146"/>
    </row>
    <row r="117" spans="2:36" ht="13" customHeight="1" x14ac:dyDescent="0.3">
      <c r="B117" s="182"/>
      <c r="C117" s="180" t="str">
        <f>IF(F117=0,"Not Started",IF(E117=0,"Complete", "In Progress"))</f>
        <v>Not Started</v>
      </c>
      <c r="D117" s="285"/>
      <c r="E117" s="195">
        <v>1</v>
      </c>
      <c r="F117" s="196">
        <f t="shared" si="46"/>
        <v>0</v>
      </c>
      <c r="G117" s="271"/>
      <c r="H117" s="12">
        <v>1</v>
      </c>
      <c r="I117" s="290"/>
      <c r="J117" s="64">
        <v>44120</v>
      </c>
      <c r="K117" s="97"/>
      <c r="L117" s="85"/>
      <c r="M117" s="85"/>
      <c r="N117" s="91" t="s">
        <v>246</v>
      </c>
      <c r="O117" s="84"/>
      <c r="P117" s="84"/>
      <c r="Q117" s="88"/>
      <c r="R117" s="267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67"/>
      <c r="AH117" s="8">
        <f>SUM(R117:AG117)</f>
        <v>0</v>
      </c>
      <c r="AI117" s="171"/>
      <c r="AJ117" s="146"/>
    </row>
    <row r="118" spans="2:36" ht="13" customHeight="1" x14ac:dyDescent="0.3">
      <c r="B118" s="182"/>
      <c r="C118" s="180" t="str">
        <f>IF(F118=0,"Not Started",IF(E118=0,"Complete", "In Progress"))</f>
        <v>Not Started</v>
      </c>
      <c r="D118" s="285"/>
      <c r="E118" s="195">
        <v>1</v>
      </c>
      <c r="F118" s="196">
        <f t="shared" si="46"/>
        <v>0</v>
      </c>
      <c r="G118" s="271"/>
      <c r="H118" s="12">
        <v>1</v>
      </c>
      <c r="I118" s="290"/>
      <c r="J118" s="64">
        <v>44130</v>
      </c>
      <c r="K118" s="97"/>
      <c r="L118" s="85"/>
      <c r="M118" s="85"/>
      <c r="N118" s="91" t="s">
        <v>247</v>
      </c>
      <c r="O118" s="84"/>
      <c r="P118" s="84"/>
      <c r="Q118" s="88"/>
      <c r="R118" s="267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67"/>
      <c r="AH118" s="8">
        <f>SUM(R118:AG118)</f>
        <v>0</v>
      </c>
      <c r="AI118" s="171"/>
      <c r="AJ118" s="146"/>
    </row>
    <row r="119" spans="2:36" ht="13" x14ac:dyDescent="0.3">
      <c r="B119" s="182"/>
      <c r="C119" s="180"/>
      <c r="D119" s="285"/>
      <c r="E119" s="108"/>
      <c r="F119" s="108"/>
      <c r="G119" s="271"/>
      <c r="H119" s="65"/>
      <c r="I119" s="290"/>
      <c r="J119" s="64">
        <v>45000</v>
      </c>
      <c r="K119" s="97"/>
      <c r="L119" s="84" t="s">
        <v>248</v>
      </c>
      <c r="M119" s="84"/>
      <c r="N119" s="91"/>
      <c r="O119" s="84"/>
      <c r="P119" s="84"/>
      <c r="Q119" s="88"/>
      <c r="R119" s="267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1"/>
      <c r="AH119" s="143"/>
      <c r="AI119" s="171"/>
      <c r="AJ119" s="146"/>
    </row>
    <row r="120" spans="2:36" ht="13" x14ac:dyDescent="0.3">
      <c r="B120" s="182"/>
      <c r="C120" s="180"/>
      <c r="D120" s="285"/>
      <c r="E120" s="108"/>
      <c r="F120" s="108"/>
      <c r="G120" s="271"/>
      <c r="H120" s="65"/>
      <c r="I120" s="290"/>
      <c r="J120" s="64">
        <v>99900</v>
      </c>
      <c r="K120" s="97"/>
      <c r="L120" s="85"/>
      <c r="M120" s="84" t="s">
        <v>249</v>
      </c>
      <c r="N120" s="91"/>
      <c r="O120" s="84"/>
      <c r="P120" s="84"/>
      <c r="Q120" s="88"/>
      <c r="R120" s="267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1"/>
      <c r="AH120" s="143"/>
      <c r="AI120" s="171"/>
      <c r="AJ120" s="146"/>
    </row>
    <row r="121" spans="2:36" ht="13" customHeight="1" x14ac:dyDescent="0.3">
      <c r="B121" s="182"/>
      <c r="C121" s="180" t="str">
        <f>IF(F121=0,"Not Started",IF(E121=0,"Complete", "In Progress"))</f>
        <v>Not Started</v>
      </c>
      <c r="D121" s="285"/>
      <c r="E121" s="195">
        <v>0.8</v>
      </c>
      <c r="F121" s="196">
        <f t="shared" ref="F121:F125" si="47">AH121</f>
        <v>0</v>
      </c>
      <c r="G121" s="271"/>
      <c r="H121" s="12">
        <v>0.7</v>
      </c>
      <c r="I121" s="290"/>
      <c r="J121" s="64">
        <v>44130</v>
      </c>
      <c r="K121" s="97"/>
      <c r="L121" s="85"/>
      <c r="M121" s="85"/>
      <c r="N121" s="91" t="s">
        <v>272</v>
      </c>
      <c r="O121" s="84"/>
      <c r="P121" s="84"/>
      <c r="Q121" s="88"/>
      <c r="R121" s="267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67"/>
      <c r="AH121" s="8">
        <f>SUM(R121:AG121)</f>
        <v>0</v>
      </c>
      <c r="AI121" s="171"/>
      <c r="AJ121" s="146"/>
    </row>
    <row r="122" spans="2:36" ht="13" customHeight="1" x14ac:dyDescent="0.3">
      <c r="B122" s="182"/>
      <c r="C122" s="180" t="str">
        <f>IF(F122=0,"Not Started",IF(E122=0,"Complete", "In Progress"))</f>
        <v>Not Started</v>
      </c>
      <c r="D122" s="285"/>
      <c r="E122" s="195">
        <v>1</v>
      </c>
      <c r="F122" s="196">
        <f t="shared" si="47"/>
        <v>0</v>
      </c>
      <c r="G122" s="271"/>
      <c r="H122" s="12">
        <v>1</v>
      </c>
      <c r="I122" s="290"/>
      <c r="J122" s="64">
        <v>44130</v>
      </c>
      <c r="K122" s="97"/>
      <c r="L122" s="85"/>
      <c r="M122" s="85"/>
      <c r="N122" s="91" t="s">
        <v>273</v>
      </c>
      <c r="O122" s="84"/>
      <c r="P122" s="84"/>
      <c r="Q122" s="88"/>
      <c r="R122" s="267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67"/>
      <c r="AH122" s="8">
        <f>SUM(R122:AG122)</f>
        <v>0</v>
      </c>
      <c r="AI122" s="171"/>
      <c r="AJ122" s="146"/>
    </row>
    <row r="123" spans="2:36" ht="13" x14ac:dyDescent="0.3">
      <c r="B123" s="182"/>
      <c r="C123" s="180" t="str">
        <f>IF(F123=0,"Not Started",IF(E123=0,"Complete", "In Progress"))</f>
        <v>Not Started</v>
      </c>
      <c r="D123" s="285"/>
      <c r="E123" s="11">
        <v>0.8</v>
      </c>
      <c r="F123" s="42">
        <f t="shared" si="47"/>
        <v>0</v>
      </c>
      <c r="G123" s="271"/>
      <c r="H123" s="12">
        <v>0.8</v>
      </c>
      <c r="I123" s="290"/>
      <c r="J123" s="64">
        <v>45200</v>
      </c>
      <c r="K123" s="97"/>
      <c r="L123" s="85"/>
      <c r="M123" s="84" t="s">
        <v>250</v>
      </c>
      <c r="N123" s="91"/>
      <c r="O123" s="84"/>
      <c r="P123" s="84"/>
      <c r="Q123" s="88"/>
      <c r="R123" s="267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67"/>
      <c r="AH123" s="8">
        <f>SUM(R123:AG123)</f>
        <v>0</v>
      </c>
      <c r="AI123" s="171"/>
      <c r="AJ123" s="146"/>
    </row>
    <row r="124" spans="2:36" ht="13" x14ac:dyDescent="0.3">
      <c r="B124" s="182"/>
      <c r="C124" s="180" t="str">
        <f>IF(F124=0,"Not Started",IF(E124=0,"Complete", "In Progress"))</f>
        <v>Not Started</v>
      </c>
      <c r="D124" s="285"/>
      <c r="E124" s="11">
        <v>1.8</v>
      </c>
      <c r="F124" s="42">
        <f t="shared" si="47"/>
        <v>0</v>
      </c>
      <c r="G124" s="271"/>
      <c r="H124" s="12">
        <v>1.8</v>
      </c>
      <c r="I124" s="290"/>
      <c r="J124" s="64">
        <v>91000</v>
      </c>
      <c r="K124" s="97"/>
      <c r="L124" s="84" t="s">
        <v>263</v>
      </c>
      <c r="M124" s="84"/>
      <c r="N124" s="91"/>
      <c r="O124" s="84"/>
      <c r="P124" s="84"/>
      <c r="Q124" s="88"/>
      <c r="R124" s="267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67"/>
      <c r="AH124" s="8">
        <f>SUM(R124:AG124)</f>
        <v>0</v>
      </c>
      <c r="AI124" s="171"/>
      <c r="AJ124" s="146"/>
    </row>
    <row r="125" spans="2:36" ht="13" x14ac:dyDescent="0.3">
      <c r="B125" s="182"/>
      <c r="C125" s="180" t="str">
        <f>IF(F125=0,"Not Started",IF(E125=0,"Complete", "In Progress"))</f>
        <v>Not Started</v>
      </c>
      <c r="D125" s="285"/>
      <c r="E125" s="11">
        <v>0.5</v>
      </c>
      <c r="F125" s="42">
        <f t="shared" si="47"/>
        <v>0</v>
      </c>
      <c r="G125" s="271"/>
      <c r="H125" s="12">
        <v>0.5</v>
      </c>
      <c r="I125" s="290"/>
      <c r="J125" s="64">
        <v>91000</v>
      </c>
      <c r="K125" s="97"/>
      <c r="L125" s="84" t="s">
        <v>251</v>
      </c>
      <c r="M125" s="84"/>
      <c r="N125" s="91"/>
      <c r="O125" s="84"/>
      <c r="P125" s="84"/>
      <c r="Q125" s="88"/>
      <c r="R125" s="267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67"/>
      <c r="AH125" s="8">
        <f>SUM(R125:AG125)</f>
        <v>0</v>
      </c>
      <c r="AI125" s="171"/>
      <c r="AJ125" s="146"/>
    </row>
    <row r="126" spans="2:36" ht="13" x14ac:dyDescent="0.3">
      <c r="B126" s="182"/>
      <c r="C126" s="180"/>
      <c r="D126" s="285"/>
      <c r="E126" s="65"/>
      <c r="F126" s="65"/>
      <c r="G126" s="271"/>
      <c r="H126" s="65"/>
      <c r="I126" s="290"/>
      <c r="J126" s="64">
        <v>50000</v>
      </c>
      <c r="K126" s="93" t="s">
        <v>52</v>
      </c>
      <c r="L126" s="94"/>
      <c r="M126" s="94"/>
      <c r="N126" s="95"/>
      <c r="O126" s="94"/>
      <c r="P126" s="94"/>
      <c r="Q126" s="96"/>
      <c r="R126" s="267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1"/>
      <c r="AH126" s="143"/>
      <c r="AI126" s="171"/>
      <c r="AJ126" s="146"/>
    </row>
    <row r="127" spans="2:36" ht="13" x14ac:dyDescent="0.3">
      <c r="B127" s="182"/>
      <c r="C127" s="180" t="str">
        <f>IF(F127=0,"Not Started",IF(E127=0,"Complete", "In Progress"))</f>
        <v>Not Started</v>
      </c>
      <c r="D127" s="285"/>
      <c r="E127" s="11">
        <v>1</v>
      </c>
      <c r="F127" s="42">
        <f t="shared" ref="F127" si="48">AH127</f>
        <v>0</v>
      </c>
      <c r="G127" s="271"/>
      <c r="H127" s="12">
        <v>1</v>
      </c>
      <c r="I127" s="290"/>
      <c r="J127" s="64">
        <v>51000</v>
      </c>
      <c r="K127" s="97"/>
      <c r="L127" s="84" t="s">
        <v>252</v>
      </c>
      <c r="M127" s="84"/>
      <c r="N127" s="91"/>
      <c r="O127" s="84"/>
      <c r="P127" s="84"/>
      <c r="Q127" s="88"/>
      <c r="R127" s="267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67"/>
      <c r="AH127" s="8">
        <f>SUM(R127:AG127)</f>
        <v>0</v>
      </c>
      <c r="AI127" s="171"/>
      <c r="AJ127" s="146"/>
    </row>
    <row r="128" spans="2:36" ht="13" x14ac:dyDescent="0.3">
      <c r="B128" s="182"/>
      <c r="C128" s="180"/>
      <c r="D128" s="285"/>
      <c r="E128" s="108"/>
      <c r="F128" s="108"/>
      <c r="G128" s="271"/>
      <c r="H128" s="65"/>
      <c r="I128" s="290"/>
      <c r="J128" s="64">
        <v>52000</v>
      </c>
      <c r="K128" s="97"/>
      <c r="L128" s="84" t="s">
        <v>182</v>
      </c>
      <c r="M128" s="84"/>
      <c r="N128" s="91"/>
      <c r="O128" s="84"/>
      <c r="P128" s="84"/>
      <c r="Q128" s="88"/>
      <c r="R128" s="267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1"/>
      <c r="AH128" s="143"/>
      <c r="AI128" s="171"/>
      <c r="AJ128" s="146"/>
    </row>
    <row r="129" spans="2:36" ht="13" x14ac:dyDescent="0.3">
      <c r="B129" s="182"/>
      <c r="C129" s="180" t="str">
        <f>IF(F129=0,"Not Started",IF(E129=0,"Complete", "In Progress"))</f>
        <v>Not Started</v>
      </c>
      <c r="D129" s="285"/>
      <c r="E129" s="12">
        <v>1.5</v>
      </c>
      <c r="F129" s="42">
        <f t="shared" ref="F129:F153" si="49">AH129</f>
        <v>0</v>
      </c>
      <c r="G129" s="271"/>
      <c r="H129" s="12">
        <v>1.5</v>
      </c>
      <c r="I129" s="290"/>
      <c r="J129" s="64">
        <v>52100</v>
      </c>
      <c r="K129" s="97"/>
      <c r="L129" s="85"/>
      <c r="M129" s="84" t="s">
        <v>181</v>
      </c>
      <c r="N129" s="91"/>
      <c r="O129" s="84"/>
      <c r="P129" s="84"/>
      <c r="Q129" s="88"/>
      <c r="R129" s="267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67"/>
      <c r="AH129" s="8">
        <f>SUM(R129:AG129)</f>
        <v>0</v>
      </c>
      <c r="AI129" s="171"/>
      <c r="AJ129" s="146"/>
    </row>
    <row r="130" spans="2:36" ht="13" x14ac:dyDescent="0.3">
      <c r="B130" s="182"/>
      <c r="C130" s="180" t="str">
        <f>IF(F130=0,"Not Started",IF(E130=0,"Complete", "In Progress"))</f>
        <v>Not Started</v>
      </c>
      <c r="D130" s="285"/>
      <c r="E130" s="12">
        <v>1.5</v>
      </c>
      <c r="F130" s="42">
        <f t="shared" ref="F130" si="50">AH130</f>
        <v>0</v>
      </c>
      <c r="G130" s="271"/>
      <c r="H130" s="12">
        <v>1.5</v>
      </c>
      <c r="I130" s="290"/>
      <c r="J130" s="64">
        <v>52200</v>
      </c>
      <c r="K130" s="97"/>
      <c r="L130" s="85"/>
      <c r="M130" s="84" t="s">
        <v>184</v>
      </c>
      <c r="N130" s="91"/>
      <c r="O130" s="84"/>
      <c r="P130" s="84"/>
      <c r="Q130" s="88"/>
      <c r="R130" s="267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67"/>
      <c r="AH130" s="8">
        <f>SUM(R130:AG130)</f>
        <v>0</v>
      </c>
      <c r="AI130" s="171"/>
      <c r="AJ130" s="146"/>
    </row>
    <row r="131" spans="2:36" ht="13" x14ac:dyDescent="0.3">
      <c r="B131" s="182"/>
      <c r="C131" s="180" t="str">
        <f>IF(F131=0,"Not Started",IF(E131=0,"Complete", "In Progress"))</f>
        <v>Not Started</v>
      </c>
      <c r="D131" s="285"/>
      <c r="E131" s="12">
        <v>1.5</v>
      </c>
      <c r="F131" s="42">
        <f t="shared" ref="F131" si="51">AH131</f>
        <v>0</v>
      </c>
      <c r="G131" s="271"/>
      <c r="H131" s="12">
        <v>1.5</v>
      </c>
      <c r="I131" s="290"/>
      <c r="J131" s="64">
        <v>52300</v>
      </c>
      <c r="K131" s="97"/>
      <c r="L131" s="85"/>
      <c r="M131" s="84" t="s">
        <v>185</v>
      </c>
      <c r="N131" s="91"/>
      <c r="O131" s="84"/>
      <c r="P131" s="84"/>
      <c r="Q131" s="88"/>
      <c r="R131" s="267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67"/>
      <c r="AH131" s="8">
        <f>SUM(R131:AG131)</f>
        <v>0</v>
      </c>
      <c r="AI131" s="171"/>
      <c r="AJ131" s="146"/>
    </row>
    <row r="132" spans="2:36" ht="13" x14ac:dyDescent="0.3">
      <c r="B132" s="182"/>
      <c r="C132" s="180" t="str">
        <f>IF(F132=0,"Not Started",IF(E132=0,"Complete", "In Progress"))</f>
        <v>Not Started</v>
      </c>
      <c r="D132" s="285"/>
      <c r="E132" s="12">
        <v>1.5</v>
      </c>
      <c r="F132" s="42">
        <f t="shared" ref="F132" si="52">AH132</f>
        <v>0</v>
      </c>
      <c r="G132" s="271"/>
      <c r="H132" s="12">
        <v>1.5</v>
      </c>
      <c r="I132" s="290"/>
      <c r="J132" s="64">
        <v>52400</v>
      </c>
      <c r="K132" s="97"/>
      <c r="L132" s="85"/>
      <c r="M132" s="84" t="s">
        <v>186</v>
      </c>
      <c r="N132" s="91"/>
      <c r="O132" s="84"/>
      <c r="P132" s="84"/>
      <c r="Q132" s="88"/>
      <c r="R132" s="267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67"/>
      <c r="AH132" s="8">
        <f>SUM(R132:AG132)</f>
        <v>0</v>
      </c>
      <c r="AI132" s="171"/>
      <c r="AJ132" s="146"/>
    </row>
    <row r="133" spans="2:36" ht="13" x14ac:dyDescent="0.3">
      <c r="B133" s="182"/>
      <c r="C133" s="180" t="str">
        <f>IF(F133=0,"Not Started",IF(E133=0,"Complete", "In Progress"))</f>
        <v>Not Started</v>
      </c>
      <c r="D133" s="285"/>
      <c r="E133" s="12">
        <v>1.5</v>
      </c>
      <c r="F133" s="42">
        <f t="shared" ref="F133" si="53">AH133</f>
        <v>0</v>
      </c>
      <c r="G133" s="271"/>
      <c r="H133" s="12">
        <v>1.5</v>
      </c>
      <c r="I133" s="290"/>
      <c r="J133" s="64">
        <v>52500</v>
      </c>
      <c r="K133" s="97"/>
      <c r="L133" s="85"/>
      <c r="M133" s="84" t="s">
        <v>187</v>
      </c>
      <c r="N133" s="91"/>
      <c r="O133" s="84"/>
      <c r="P133" s="84"/>
      <c r="Q133" s="88"/>
      <c r="R133" s="267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67"/>
      <c r="AH133" s="8">
        <f>SUM(R133:AG133)</f>
        <v>0</v>
      </c>
      <c r="AI133" s="171"/>
      <c r="AJ133" s="146"/>
    </row>
    <row r="134" spans="2:36" ht="13" x14ac:dyDescent="0.3">
      <c r="B134" s="182"/>
      <c r="C134" s="180"/>
      <c r="D134" s="285"/>
      <c r="E134" s="108"/>
      <c r="F134" s="108"/>
      <c r="G134" s="271"/>
      <c r="H134" s="65"/>
      <c r="I134" s="290"/>
      <c r="J134" s="64">
        <v>53000</v>
      </c>
      <c r="K134" s="97"/>
      <c r="L134" s="84" t="s">
        <v>188</v>
      </c>
      <c r="M134" s="84"/>
      <c r="N134" s="91"/>
      <c r="O134" s="84"/>
      <c r="P134" s="84"/>
      <c r="Q134" s="88"/>
      <c r="R134" s="267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1"/>
      <c r="AH134" s="143"/>
      <c r="AI134" s="171"/>
      <c r="AJ134" s="146"/>
    </row>
    <row r="135" spans="2:36" ht="13" x14ac:dyDescent="0.3">
      <c r="B135" s="182"/>
      <c r="C135" s="180" t="str">
        <f>IF(F135=0,"Not Started",IF(E135=0,"Complete", "In Progress"))</f>
        <v>Not Started</v>
      </c>
      <c r="D135" s="285"/>
      <c r="E135" s="12">
        <v>1.5</v>
      </c>
      <c r="F135" s="42">
        <f t="shared" ref="F135:F139" si="54">AH135</f>
        <v>0</v>
      </c>
      <c r="G135" s="271"/>
      <c r="H135" s="12">
        <v>1.5</v>
      </c>
      <c r="I135" s="290"/>
      <c r="J135" s="64">
        <v>53100</v>
      </c>
      <c r="K135" s="97"/>
      <c r="L135" s="85"/>
      <c r="M135" s="84" t="s">
        <v>189</v>
      </c>
      <c r="N135" s="91"/>
      <c r="O135" s="84"/>
      <c r="P135" s="84"/>
      <c r="Q135" s="88"/>
      <c r="R135" s="267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67"/>
      <c r="AH135" s="8">
        <f>SUM(R135:AG135)</f>
        <v>0</v>
      </c>
      <c r="AI135" s="171"/>
      <c r="AJ135" s="146"/>
    </row>
    <row r="136" spans="2:36" ht="13" x14ac:dyDescent="0.3">
      <c r="B136" s="182"/>
      <c r="C136" s="180" t="str">
        <f>IF(F136=0,"Not Started",IF(E136=0,"Complete", "In Progress"))</f>
        <v>Not Started</v>
      </c>
      <c r="D136" s="285"/>
      <c r="E136" s="12">
        <v>1.5</v>
      </c>
      <c r="F136" s="42">
        <f t="shared" si="54"/>
        <v>0</v>
      </c>
      <c r="G136" s="271"/>
      <c r="H136" s="12">
        <v>1.5</v>
      </c>
      <c r="I136" s="290"/>
      <c r="J136" s="64">
        <v>53200</v>
      </c>
      <c r="K136" s="97"/>
      <c r="L136" s="85"/>
      <c r="M136" s="84" t="s">
        <v>190</v>
      </c>
      <c r="N136" s="91"/>
      <c r="O136" s="84"/>
      <c r="P136" s="84"/>
      <c r="Q136" s="88"/>
      <c r="R136" s="267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67"/>
      <c r="AH136" s="8">
        <f>SUM(R136:AG136)</f>
        <v>0</v>
      </c>
      <c r="AI136" s="171"/>
      <c r="AJ136" s="146"/>
    </row>
    <row r="137" spans="2:36" ht="13" x14ac:dyDescent="0.3">
      <c r="B137" s="182"/>
      <c r="C137" s="180" t="str">
        <f>IF(F137=0,"Not Started",IF(E137=0,"Complete", "In Progress"))</f>
        <v>Not Started</v>
      </c>
      <c r="D137" s="285"/>
      <c r="E137" s="12">
        <v>1.5</v>
      </c>
      <c r="F137" s="42">
        <f t="shared" si="54"/>
        <v>0</v>
      </c>
      <c r="G137" s="271"/>
      <c r="H137" s="12">
        <v>1.5</v>
      </c>
      <c r="I137" s="290"/>
      <c r="J137" s="64">
        <v>53300</v>
      </c>
      <c r="K137" s="97"/>
      <c r="L137" s="85"/>
      <c r="M137" s="84" t="s">
        <v>191</v>
      </c>
      <c r="N137" s="91"/>
      <c r="O137" s="84"/>
      <c r="P137" s="84"/>
      <c r="Q137" s="88"/>
      <c r="R137" s="267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67"/>
      <c r="AH137" s="8">
        <f>SUM(R137:AG137)</f>
        <v>0</v>
      </c>
      <c r="AI137" s="171"/>
      <c r="AJ137" s="146"/>
    </row>
    <row r="138" spans="2:36" ht="13" x14ac:dyDescent="0.3">
      <c r="B138" s="182"/>
      <c r="C138" s="180" t="str">
        <f>IF(F138=0,"Not Started",IF(E138=0,"Complete", "In Progress"))</f>
        <v>Not Started</v>
      </c>
      <c r="D138" s="285"/>
      <c r="E138" s="12">
        <v>1.5</v>
      </c>
      <c r="F138" s="42">
        <f t="shared" si="54"/>
        <v>0</v>
      </c>
      <c r="G138" s="271"/>
      <c r="H138" s="12">
        <v>1.5</v>
      </c>
      <c r="I138" s="290"/>
      <c r="J138" s="64">
        <v>53400</v>
      </c>
      <c r="K138" s="97"/>
      <c r="L138" s="85"/>
      <c r="M138" s="84" t="s">
        <v>192</v>
      </c>
      <c r="N138" s="91"/>
      <c r="O138" s="84"/>
      <c r="P138" s="84"/>
      <c r="Q138" s="88"/>
      <c r="R138" s="267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67"/>
      <c r="AH138" s="8">
        <f>SUM(R138:AG138)</f>
        <v>0</v>
      </c>
      <c r="AI138" s="171"/>
      <c r="AJ138" s="146"/>
    </row>
    <row r="139" spans="2:36" ht="13" x14ac:dyDescent="0.3">
      <c r="B139" s="182"/>
      <c r="C139" s="180" t="str">
        <f>IF(F139=0,"Not Started",IF(E139=0,"Complete", "In Progress"))</f>
        <v>Not Started</v>
      </c>
      <c r="D139" s="285"/>
      <c r="E139" s="12">
        <v>1.5</v>
      </c>
      <c r="F139" s="42">
        <f t="shared" si="54"/>
        <v>0</v>
      </c>
      <c r="G139" s="271"/>
      <c r="H139" s="12">
        <v>1.5</v>
      </c>
      <c r="I139" s="290"/>
      <c r="J139" s="64">
        <v>53500</v>
      </c>
      <c r="K139" s="97"/>
      <c r="L139" s="85"/>
      <c r="M139" s="84" t="s">
        <v>193</v>
      </c>
      <c r="N139" s="91"/>
      <c r="O139" s="84"/>
      <c r="P139" s="84"/>
      <c r="Q139" s="88"/>
      <c r="R139" s="267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67"/>
      <c r="AH139" s="8">
        <f>SUM(R139:AG139)</f>
        <v>0</v>
      </c>
      <c r="AI139" s="171"/>
      <c r="AJ139" s="146"/>
    </row>
    <row r="140" spans="2:36" ht="13" x14ac:dyDescent="0.3">
      <c r="B140" s="182"/>
      <c r="C140" s="180"/>
      <c r="D140" s="285"/>
      <c r="E140" s="108"/>
      <c r="F140" s="108"/>
      <c r="G140" s="271"/>
      <c r="H140" s="65"/>
      <c r="I140" s="290"/>
      <c r="J140" s="64">
        <v>54000</v>
      </c>
      <c r="K140" s="97"/>
      <c r="L140" s="84" t="s">
        <v>194</v>
      </c>
      <c r="M140" s="84"/>
      <c r="N140" s="91"/>
      <c r="O140" s="84"/>
      <c r="P140" s="84"/>
      <c r="Q140" s="88"/>
      <c r="R140" s="267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1"/>
      <c r="AH140" s="143"/>
      <c r="AI140" s="171"/>
      <c r="AJ140" s="146"/>
    </row>
    <row r="141" spans="2:36" ht="13" x14ac:dyDescent="0.3">
      <c r="B141" s="182"/>
      <c r="C141" s="180" t="str">
        <f>IF(F141=0,"Not Started",IF(E141=0,"Complete", "In Progress"))</f>
        <v>Not Started</v>
      </c>
      <c r="D141" s="285"/>
      <c r="E141" s="12">
        <v>1.5</v>
      </c>
      <c r="F141" s="42">
        <f t="shared" ref="F141:F145" si="55">AH141</f>
        <v>0</v>
      </c>
      <c r="G141" s="271"/>
      <c r="H141" s="12">
        <v>1.5</v>
      </c>
      <c r="I141" s="290"/>
      <c r="J141" s="64">
        <v>54100</v>
      </c>
      <c r="K141" s="97"/>
      <c r="L141" s="85"/>
      <c r="M141" s="84" t="s">
        <v>196</v>
      </c>
      <c r="N141" s="91"/>
      <c r="O141" s="84"/>
      <c r="P141" s="84"/>
      <c r="Q141" s="88"/>
      <c r="R141" s="267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67"/>
      <c r="AH141" s="8">
        <f>SUM(R141:AG141)</f>
        <v>0</v>
      </c>
      <c r="AI141" s="171"/>
      <c r="AJ141" s="146"/>
    </row>
    <row r="142" spans="2:36" ht="13" x14ac:dyDescent="0.3">
      <c r="B142" s="182"/>
      <c r="C142" s="180" t="str">
        <f>IF(F142=0,"Not Started",IF(E142=0,"Complete", "In Progress"))</f>
        <v>Not Started</v>
      </c>
      <c r="D142" s="285"/>
      <c r="E142" s="12">
        <v>1.5</v>
      </c>
      <c r="F142" s="42">
        <f t="shared" si="55"/>
        <v>0</v>
      </c>
      <c r="G142" s="271"/>
      <c r="H142" s="12">
        <v>1.5</v>
      </c>
      <c r="I142" s="290"/>
      <c r="J142" s="64">
        <v>54200</v>
      </c>
      <c r="K142" s="97"/>
      <c r="L142" s="85"/>
      <c r="M142" s="84" t="s">
        <v>197</v>
      </c>
      <c r="N142" s="91"/>
      <c r="O142" s="84"/>
      <c r="P142" s="84"/>
      <c r="Q142" s="88"/>
      <c r="R142" s="267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67"/>
      <c r="AH142" s="8">
        <f>SUM(R142:AG142)</f>
        <v>0</v>
      </c>
      <c r="AI142" s="171"/>
      <c r="AJ142" s="146"/>
    </row>
    <row r="143" spans="2:36" ht="13" x14ac:dyDescent="0.3">
      <c r="B143" s="182"/>
      <c r="C143" s="180" t="str">
        <f>IF(F143=0,"Not Started",IF(E143=0,"Complete", "In Progress"))</f>
        <v>Not Started</v>
      </c>
      <c r="D143" s="285"/>
      <c r="E143" s="12">
        <v>1.5</v>
      </c>
      <c r="F143" s="42">
        <f t="shared" si="55"/>
        <v>0</v>
      </c>
      <c r="G143" s="271"/>
      <c r="H143" s="12">
        <v>1.5</v>
      </c>
      <c r="I143" s="290"/>
      <c r="J143" s="64">
        <v>54300</v>
      </c>
      <c r="K143" s="97"/>
      <c r="L143" s="85"/>
      <c r="M143" s="84" t="s">
        <v>198</v>
      </c>
      <c r="N143" s="91"/>
      <c r="O143" s="84"/>
      <c r="P143" s="84"/>
      <c r="Q143" s="88"/>
      <c r="R143" s="267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67"/>
      <c r="AH143" s="8">
        <f>SUM(R143:AG143)</f>
        <v>0</v>
      </c>
      <c r="AI143" s="171"/>
      <c r="AJ143" s="146"/>
    </row>
    <row r="144" spans="2:36" ht="13" x14ac:dyDescent="0.3">
      <c r="B144" s="182"/>
      <c r="C144" s="180" t="str">
        <f>IF(F144=0,"Not Started",IF(E144=0,"Complete", "In Progress"))</f>
        <v>Not Started</v>
      </c>
      <c r="D144" s="285"/>
      <c r="E144" s="12">
        <v>1.5</v>
      </c>
      <c r="F144" s="42">
        <f t="shared" si="55"/>
        <v>0</v>
      </c>
      <c r="G144" s="271"/>
      <c r="H144" s="12">
        <v>1.5</v>
      </c>
      <c r="I144" s="290"/>
      <c r="J144" s="64">
        <v>54400</v>
      </c>
      <c r="K144" s="97"/>
      <c r="L144" s="85"/>
      <c r="M144" s="84" t="s">
        <v>199</v>
      </c>
      <c r="N144" s="91"/>
      <c r="O144" s="84"/>
      <c r="P144" s="84"/>
      <c r="Q144" s="88"/>
      <c r="R144" s="267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67"/>
      <c r="AH144" s="8">
        <f>SUM(R144:AG144)</f>
        <v>0</v>
      </c>
      <c r="AI144" s="171"/>
      <c r="AJ144" s="146"/>
    </row>
    <row r="145" spans="2:36" ht="13" x14ac:dyDescent="0.3">
      <c r="B145" s="182"/>
      <c r="C145" s="180" t="str">
        <f>IF(F145=0,"Not Started",IF(E145=0,"Complete", "In Progress"))</f>
        <v>Not Started</v>
      </c>
      <c r="D145" s="285"/>
      <c r="E145" s="12">
        <v>1.5</v>
      </c>
      <c r="F145" s="42">
        <f t="shared" si="55"/>
        <v>0</v>
      </c>
      <c r="G145" s="271"/>
      <c r="H145" s="12">
        <v>1.5</v>
      </c>
      <c r="I145" s="290"/>
      <c r="J145" s="64">
        <v>54500</v>
      </c>
      <c r="K145" s="97"/>
      <c r="L145" s="85"/>
      <c r="M145" s="84" t="s">
        <v>200</v>
      </c>
      <c r="N145" s="91"/>
      <c r="O145" s="84"/>
      <c r="P145" s="84"/>
      <c r="Q145" s="88"/>
      <c r="R145" s="267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67"/>
      <c r="AH145" s="8">
        <f>SUM(R145:AG145)</f>
        <v>0</v>
      </c>
      <c r="AI145" s="171"/>
      <c r="AJ145" s="146"/>
    </row>
    <row r="146" spans="2:36" ht="13" x14ac:dyDescent="0.3">
      <c r="B146" s="182"/>
      <c r="C146" s="180"/>
      <c r="D146" s="285"/>
      <c r="E146" s="108"/>
      <c r="F146" s="108"/>
      <c r="G146" s="271"/>
      <c r="H146" s="65"/>
      <c r="I146" s="290"/>
      <c r="J146" s="64">
        <v>55000</v>
      </c>
      <c r="K146" s="97"/>
      <c r="L146" s="84" t="s">
        <v>195</v>
      </c>
      <c r="M146" s="84"/>
      <c r="N146" s="91"/>
      <c r="O146" s="84"/>
      <c r="P146" s="84"/>
      <c r="Q146" s="88"/>
      <c r="R146" s="267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1"/>
      <c r="AH146" s="143"/>
      <c r="AI146" s="171"/>
      <c r="AJ146" s="146"/>
    </row>
    <row r="147" spans="2:36" ht="13" x14ac:dyDescent="0.3">
      <c r="B147" s="182"/>
      <c r="C147" s="180" t="str">
        <f t="shared" ref="C147:C153" si="56">IF(F147=0,"Not Started",IF(E147=0,"Complete", "In Progress"))</f>
        <v>Not Started</v>
      </c>
      <c r="D147" s="285"/>
      <c r="E147" s="12">
        <v>1.5</v>
      </c>
      <c r="F147" s="42">
        <f t="shared" ref="F147:F151" si="57">AH147</f>
        <v>0</v>
      </c>
      <c r="G147" s="271"/>
      <c r="H147" s="12">
        <v>1.5</v>
      </c>
      <c r="I147" s="290"/>
      <c r="J147" s="64">
        <v>55100</v>
      </c>
      <c r="K147" s="97"/>
      <c r="L147" s="85"/>
      <c r="M147" s="84" t="s">
        <v>201</v>
      </c>
      <c r="N147" s="91"/>
      <c r="O147" s="84"/>
      <c r="P147" s="84"/>
      <c r="Q147" s="88"/>
      <c r="R147" s="267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67"/>
      <c r="AH147" s="8">
        <f t="shared" ref="AH147:AH153" si="58">SUM(R147:AG147)</f>
        <v>0</v>
      </c>
      <c r="AI147" s="171"/>
      <c r="AJ147" s="146"/>
    </row>
    <row r="148" spans="2:36" ht="13" x14ac:dyDescent="0.3">
      <c r="B148" s="182"/>
      <c r="C148" s="180" t="str">
        <f t="shared" si="56"/>
        <v>Not Started</v>
      </c>
      <c r="D148" s="285"/>
      <c r="E148" s="12">
        <v>1.5</v>
      </c>
      <c r="F148" s="42">
        <f t="shared" si="57"/>
        <v>0</v>
      </c>
      <c r="G148" s="271"/>
      <c r="H148" s="12">
        <v>1.5</v>
      </c>
      <c r="I148" s="290"/>
      <c r="J148" s="64">
        <v>55200</v>
      </c>
      <c r="K148" s="97"/>
      <c r="L148" s="85"/>
      <c r="M148" s="84" t="s">
        <v>202</v>
      </c>
      <c r="N148" s="91"/>
      <c r="O148" s="84"/>
      <c r="P148" s="84"/>
      <c r="Q148" s="88"/>
      <c r="R148" s="267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67"/>
      <c r="AH148" s="8">
        <f t="shared" si="58"/>
        <v>0</v>
      </c>
      <c r="AI148" s="171"/>
      <c r="AJ148" s="146"/>
    </row>
    <row r="149" spans="2:36" ht="13" x14ac:dyDescent="0.3">
      <c r="B149" s="182"/>
      <c r="C149" s="180" t="str">
        <f t="shared" si="56"/>
        <v>Not Started</v>
      </c>
      <c r="D149" s="285"/>
      <c r="E149" s="12">
        <v>1.5</v>
      </c>
      <c r="F149" s="42">
        <f t="shared" si="57"/>
        <v>0</v>
      </c>
      <c r="G149" s="271"/>
      <c r="H149" s="12">
        <v>1.5</v>
      </c>
      <c r="I149" s="290"/>
      <c r="J149" s="64">
        <v>55300</v>
      </c>
      <c r="K149" s="97"/>
      <c r="L149" s="85"/>
      <c r="M149" s="84" t="s">
        <v>203</v>
      </c>
      <c r="N149" s="91"/>
      <c r="O149" s="84"/>
      <c r="P149" s="84"/>
      <c r="Q149" s="88"/>
      <c r="R149" s="267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67"/>
      <c r="AH149" s="8">
        <f t="shared" si="58"/>
        <v>0</v>
      </c>
      <c r="AI149" s="171"/>
      <c r="AJ149" s="146"/>
    </row>
    <row r="150" spans="2:36" ht="13" x14ac:dyDescent="0.3">
      <c r="B150" s="182"/>
      <c r="C150" s="180" t="str">
        <f t="shared" si="56"/>
        <v>Not Started</v>
      </c>
      <c r="D150" s="285"/>
      <c r="E150" s="12">
        <v>1.5</v>
      </c>
      <c r="F150" s="42">
        <f t="shared" si="57"/>
        <v>0</v>
      </c>
      <c r="G150" s="271"/>
      <c r="H150" s="12">
        <v>1.5</v>
      </c>
      <c r="I150" s="290"/>
      <c r="J150" s="64">
        <v>55400</v>
      </c>
      <c r="K150" s="97"/>
      <c r="L150" s="85"/>
      <c r="M150" s="84" t="s">
        <v>204</v>
      </c>
      <c r="N150" s="91"/>
      <c r="O150" s="84"/>
      <c r="P150" s="84"/>
      <c r="Q150" s="88"/>
      <c r="R150" s="267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67"/>
      <c r="AH150" s="8">
        <f t="shared" si="58"/>
        <v>0</v>
      </c>
      <c r="AI150" s="171"/>
      <c r="AJ150" s="146"/>
    </row>
    <row r="151" spans="2:36" ht="13" x14ac:dyDescent="0.3">
      <c r="B151" s="182"/>
      <c r="C151" s="180" t="str">
        <f t="shared" si="56"/>
        <v>Not Started</v>
      </c>
      <c r="D151" s="285"/>
      <c r="E151" s="12">
        <v>1.5</v>
      </c>
      <c r="F151" s="42">
        <f t="shared" si="57"/>
        <v>0</v>
      </c>
      <c r="G151" s="271"/>
      <c r="H151" s="12">
        <v>1.5</v>
      </c>
      <c r="I151" s="290"/>
      <c r="J151" s="64">
        <v>55500</v>
      </c>
      <c r="K151" s="97"/>
      <c r="L151" s="85"/>
      <c r="M151" s="84" t="s">
        <v>205</v>
      </c>
      <c r="N151" s="91"/>
      <c r="O151" s="84"/>
      <c r="P151" s="84"/>
      <c r="Q151" s="88"/>
      <c r="R151" s="267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67"/>
      <c r="AH151" s="8">
        <f t="shared" si="58"/>
        <v>0</v>
      </c>
      <c r="AI151" s="171"/>
      <c r="AJ151" s="146"/>
    </row>
    <row r="152" spans="2:36" ht="13" x14ac:dyDescent="0.3">
      <c r="B152" s="182"/>
      <c r="C152" s="180" t="str">
        <f t="shared" si="56"/>
        <v>Not Started</v>
      </c>
      <c r="D152" s="285"/>
      <c r="E152" s="11">
        <v>1</v>
      </c>
      <c r="F152" s="42">
        <f t="shared" si="49"/>
        <v>0</v>
      </c>
      <c r="G152" s="271"/>
      <c r="H152" s="12">
        <v>1</v>
      </c>
      <c r="I152" s="290"/>
      <c r="J152" s="64">
        <v>56000</v>
      </c>
      <c r="K152" s="97"/>
      <c r="L152" s="84" t="s">
        <v>207</v>
      </c>
      <c r="M152" s="84"/>
      <c r="N152" s="91"/>
      <c r="O152" s="84"/>
      <c r="P152" s="84"/>
      <c r="Q152" s="88"/>
      <c r="R152" s="267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67"/>
      <c r="AH152" s="8">
        <f t="shared" si="58"/>
        <v>0</v>
      </c>
      <c r="AI152" s="171"/>
      <c r="AJ152" s="146"/>
    </row>
    <row r="153" spans="2:36" ht="13" x14ac:dyDescent="0.3">
      <c r="B153" s="182"/>
      <c r="C153" s="180" t="str">
        <f t="shared" si="56"/>
        <v>Not Started</v>
      </c>
      <c r="D153" s="285"/>
      <c r="E153" s="11">
        <v>2</v>
      </c>
      <c r="F153" s="42">
        <f t="shared" si="49"/>
        <v>0</v>
      </c>
      <c r="G153" s="271"/>
      <c r="H153" s="12">
        <v>2</v>
      </c>
      <c r="I153" s="290"/>
      <c r="J153" s="64">
        <v>57000</v>
      </c>
      <c r="K153" s="97"/>
      <c r="L153" s="84" t="s">
        <v>206</v>
      </c>
      <c r="M153" s="84"/>
      <c r="N153" s="91"/>
      <c r="O153" s="84"/>
      <c r="P153" s="84"/>
      <c r="Q153" s="88"/>
      <c r="R153" s="267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67"/>
      <c r="AH153" s="8">
        <f t="shared" si="58"/>
        <v>0</v>
      </c>
      <c r="AI153" s="171"/>
      <c r="AJ153" s="146"/>
    </row>
    <row r="154" spans="2:36" ht="13" x14ac:dyDescent="0.3">
      <c r="B154" s="182"/>
      <c r="C154" s="180"/>
      <c r="D154" s="285"/>
      <c r="E154" s="65"/>
      <c r="F154" s="65"/>
      <c r="G154" s="271"/>
      <c r="H154" s="65"/>
      <c r="I154" s="290"/>
      <c r="J154" s="64">
        <v>60000</v>
      </c>
      <c r="K154" s="93" t="s">
        <v>53</v>
      </c>
      <c r="L154" s="94"/>
      <c r="M154" s="94"/>
      <c r="N154" s="95"/>
      <c r="O154" s="94"/>
      <c r="P154" s="94"/>
      <c r="Q154" s="96"/>
      <c r="R154" s="267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1"/>
      <c r="AH154" s="143"/>
      <c r="AI154" s="171"/>
      <c r="AJ154" s="146"/>
    </row>
    <row r="155" spans="2:36" ht="13" x14ac:dyDescent="0.3">
      <c r="B155" s="182"/>
      <c r="C155" s="180" t="str">
        <f>IF(F155=0,"Not Started",IF(E155=0,"Complete", "In Progress"))</f>
        <v>Not Started</v>
      </c>
      <c r="D155" s="285"/>
      <c r="E155" s="11">
        <v>1</v>
      </c>
      <c r="F155" s="42">
        <f t="shared" ref="F155" si="59">AH155</f>
        <v>0</v>
      </c>
      <c r="G155" s="271"/>
      <c r="H155" s="12">
        <v>1</v>
      </c>
      <c r="I155" s="290"/>
      <c r="J155" s="64">
        <v>61000</v>
      </c>
      <c r="K155" s="97"/>
      <c r="L155" s="84" t="s">
        <v>183</v>
      </c>
      <c r="M155" s="84"/>
      <c r="N155" s="91"/>
      <c r="O155" s="84"/>
      <c r="P155" s="84"/>
      <c r="Q155" s="88"/>
      <c r="R155" s="267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67"/>
      <c r="AH155" s="8">
        <f>SUM(R155:AG155)</f>
        <v>0</v>
      </c>
      <c r="AI155" s="171"/>
      <c r="AJ155" s="146"/>
    </row>
    <row r="156" spans="2:36" ht="13" x14ac:dyDescent="0.3">
      <c r="B156" s="182"/>
      <c r="C156" s="180"/>
      <c r="D156" s="285"/>
      <c r="E156" s="108"/>
      <c r="F156" s="108"/>
      <c r="G156" s="271"/>
      <c r="H156" s="65"/>
      <c r="I156" s="290"/>
      <c r="J156" s="64">
        <v>62000</v>
      </c>
      <c r="K156" s="97"/>
      <c r="L156" s="84" t="s">
        <v>210</v>
      </c>
      <c r="M156" s="84"/>
      <c r="N156" s="91"/>
      <c r="O156" s="84"/>
      <c r="P156" s="84"/>
      <c r="Q156" s="88"/>
      <c r="R156" s="267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1"/>
      <c r="AH156" s="143"/>
      <c r="AI156" s="171"/>
      <c r="AJ156" s="146"/>
    </row>
    <row r="157" spans="2:36" ht="13" x14ac:dyDescent="0.3">
      <c r="B157" s="182"/>
      <c r="C157" s="180" t="str">
        <f>IF(F157=0,"Not Started",IF(E157=0,"Complete", "In Progress"))</f>
        <v>Not Started</v>
      </c>
      <c r="D157" s="285"/>
      <c r="E157" s="12">
        <v>1.5</v>
      </c>
      <c r="F157" s="42">
        <f t="shared" ref="F157:F161" si="60">AH157</f>
        <v>0</v>
      </c>
      <c r="G157" s="271"/>
      <c r="H157" s="12">
        <v>1.5</v>
      </c>
      <c r="I157" s="290"/>
      <c r="J157" s="64">
        <v>62100</v>
      </c>
      <c r="K157" s="97"/>
      <c r="L157" s="85"/>
      <c r="M157" s="84" t="s">
        <v>211</v>
      </c>
      <c r="N157" s="91"/>
      <c r="O157" s="84"/>
      <c r="P157" s="84"/>
      <c r="Q157" s="88"/>
      <c r="R157" s="267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67"/>
      <c r="AH157" s="8">
        <f>SUM(R157:AG157)</f>
        <v>0</v>
      </c>
      <c r="AI157" s="171"/>
      <c r="AJ157" s="146"/>
    </row>
    <row r="158" spans="2:36" ht="13" x14ac:dyDescent="0.3">
      <c r="B158" s="182"/>
      <c r="C158" s="180" t="str">
        <f>IF(F158=0,"Not Started",IF(E158=0,"Complete", "In Progress"))</f>
        <v>Not Started</v>
      </c>
      <c r="D158" s="285"/>
      <c r="E158" s="12">
        <v>1.5</v>
      </c>
      <c r="F158" s="42">
        <f t="shared" si="60"/>
        <v>0</v>
      </c>
      <c r="G158" s="271"/>
      <c r="H158" s="12">
        <v>1.5</v>
      </c>
      <c r="I158" s="290"/>
      <c r="J158" s="64">
        <v>62200</v>
      </c>
      <c r="K158" s="97"/>
      <c r="L158" s="85"/>
      <c r="M158" s="84" t="s">
        <v>212</v>
      </c>
      <c r="N158" s="91"/>
      <c r="O158" s="84"/>
      <c r="P158" s="84"/>
      <c r="Q158" s="88"/>
      <c r="R158" s="267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67"/>
      <c r="AH158" s="8">
        <f>SUM(R158:AG158)</f>
        <v>0</v>
      </c>
      <c r="AI158" s="171"/>
      <c r="AJ158" s="146"/>
    </row>
    <row r="159" spans="2:36" ht="13" x14ac:dyDescent="0.3">
      <c r="B159" s="182"/>
      <c r="C159" s="180" t="str">
        <f>IF(F159=0,"Not Started",IF(E159=0,"Complete", "In Progress"))</f>
        <v>Not Started</v>
      </c>
      <c r="D159" s="285"/>
      <c r="E159" s="12">
        <v>1.5</v>
      </c>
      <c r="F159" s="42">
        <f t="shared" si="60"/>
        <v>0</v>
      </c>
      <c r="G159" s="271"/>
      <c r="H159" s="12">
        <v>1.5</v>
      </c>
      <c r="I159" s="290"/>
      <c r="J159" s="64">
        <v>62300</v>
      </c>
      <c r="K159" s="97"/>
      <c r="L159" s="85"/>
      <c r="M159" s="84" t="s">
        <v>213</v>
      </c>
      <c r="N159" s="91"/>
      <c r="O159" s="84"/>
      <c r="P159" s="84"/>
      <c r="Q159" s="88"/>
      <c r="R159" s="267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67"/>
      <c r="AH159" s="8">
        <f>SUM(R159:AG159)</f>
        <v>0</v>
      </c>
      <c r="AI159" s="171"/>
      <c r="AJ159" s="146"/>
    </row>
    <row r="160" spans="2:36" ht="13" x14ac:dyDescent="0.3">
      <c r="B160" s="182"/>
      <c r="C160" s="180" t="str">
        <f>IF(F160=0,"Not Started",IF(E160=0,"Complete", "In Progress"))</f>
        <v>Not Started</v>
      </c>
      <c r="D160" s="285"/>
      <c r="E160" s="12">
        <v>1.5</v>
      </c>
      <c r="F160" s="42">
        <f t="shared" si="60"/>
        <v>0</v>
      </c>
      <c r="G160" s="271"/>
      <c r="H160" s="12">
        <v>1.5</v>
      </c>
      <c r="I160" s="290"/>
      <c r="J160" s="64">
        <v>62400</v>
      </c>
      <c r="K160" s="97"/>
      <c r="L160" s="85"/>
      <c r="M160" s="84" t="s">
        <v>214</v>
      </c>
      <c r="N160" s="91"/>
      <c r="O160" s="84"/>
      <c r="P160" s="84"/>
      <c r="Q160" s="88"/>
      <c r="R160" s="267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67"/>
      <c r="AH160" s="8">
        <f>SUM(R160:AG160)</f>
        <v>0</v>
      </c>
      <c r="AI160" s="171"/>
      <c r="AJ160" s="146"/>
    </row>
    <row r="161" spans="2:36" ht="13" x14ac:dyDescent="0.3">
      <c r="B161" s="182"/>
      <c r="C161" s="180" t="str">
        <f>IF(F161=0,"Not Started",IF(E161=0,"Complete", "In Progress"))</f>
        <v>Not Started</v>
      </c>
      <c r="D161" s="285"/>
      <c r="E161" s="12">
        <v>1.5</v>
      </c>
      <c r="F161" s="42">
        <f t="shared" si="60"/>
        <v>0</v>
      </c>
      <c r="G161" s="271"/>
      <c r="H161" s="12">
        <v>1.5</v>
      </c>
      <c r="I161" s="290"/>
      <c r="J161" s="64">
        <v>62500</v>
      </c>
      <c r="K161" s="97"/>
      <c r="L161" s="85"/>
      <c r="M161" s="84" t="s">
        <v>215</v>
      </c>
      <c r="N161" s="91"/>
      <c r="O161" s="84"/>
      <c r="P161" s="84"/>
      <c r="Q161" s="88"/>
      <c r="R161" s="267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67"/>
      <c r="AH161" s="8">
        <f>SUM(R161:AG161)</f>
        <v>0</v>
      </c>
      <c r="AI161" s="171"/>
      <c r="AJ161" s="146"/>
    </row>
    <row r="162" spans="2:36" ht="13" x14ac:dyDescent="0.3">
      <c r="B162" s="182"/>
      <c r="C162" s="180"/>
      <c r="D162" s="285"/>
      <c r="E162" s="108"/>
      <c r="F162" s="108"/>
      <c r="G162" s="271"/>
      <c r="H162" s="65"/>
      <c r="I162" s="290"/>
      <c r="J162" s="64">
        <v>63000</v>
      </c>
      <c r="K162" s="97"/>
      <c r="L162" s="84" t="s">
        <v>216</v>
      </c>
      <c r="M162" s="84"/>
      <c r="N162" s="91"/>
      <c r="O162" s="84"/>
      <c r="P162" s="84"/>
      <c r="Q162" s="88"/>
      <c r="R162" s="267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1"/>
      <c r="AH162" s="143"/>
      <c r="AI162" s="171"/>
      <c r="AJ162" s="146"/>
    </row>
    <row r="163" spans="2:36" ht="13" x14ac:dyDescent="0.3">
      <c r="B163" s="182"/>
      <c r="C163" s="180" t="str">
        <f>IF(F163=0,"Not Started",IF(E163=0,"Complete", "In Progress"))</f>
        <v>Not Started</v>
      </c>
      <c r="D163" s="285"/>
      <c r="E163" s="12">
        <v>1.5</v>
      </c>
      <c r="F163" s="42">
        <f t="shared" ref="F163:F167" si="61">AH163</f>
        <v>0</v>
      </c>
      <c r="G163" s="271"/>
      <c r="H163" s="12">
        <v>1.5</v>
      </c>
      <c r="I163" s="290"/>
      <c r="J163" s="64">
        <v>63100</v>
      </c>
      <c r="K163" s="97"/>
      <c r="L163" s="85"/>
      <c r="M163" s="84" t="s">
        <v>217</v>
      </c>
      <c r="N163" s="91"/>
      <c r="O163" s="84"/>
      <c r="P163" s="84"/>
      <c r="Q163" s="88"/>
      <c r="R163" s="267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67"/>
      <c r="AH163" s="8">
        <f>SUM(R163:AG163)</f>
        <v>0</v>
      </c>
      <c r="AI163" s="171"/>
      <c r="AJ163" s="146"/>
    </row>
    <row r="164" spans="2:36" ht="13" x14ac:dyDescent="0.3">
      <c r="B164" s="182"/>
      <c r="C164" s="180" t="str">
        <f>IF(F164=0,"Not Started",IF(E164=0,"Complete", "In Progress"))</f>
        <v>Not Started</v>
      </c>
      <c r="D164" s="285"/>
      <c r="E164" s="12">
        <v>1.5</v>
      </c>
      <c r="F164" s="42">
        <f t="shared" si="61"/>
        <v>0</v>
      </c>
      <c r="G164" s="271"/>
      <c r="H164" s="12">
        <v>1.5</v>
      </c>
      <c r="I164" s="290"/>
      <c r="J164" s="64">
        <v>63200</v>
      </c>
      <c r="K164" s="97"/>
      <c r="L164" s="85"/>
      <c r="M164" s="84" t="s">
        <v>218</v>
      </c>
      <c r="N164" s="91"/>
      <c r="O164" s="84"/>
      <c r="P164" s="84"/>
      <c r="Q164" s="88"/>
      <c r="R164" s="267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67"/>
      <c r="AH164" s="8">
        <f>SUM(R164:AG164)</f>
        <v>0</v>
      </c>
      <c r="AI164" s="171"/>
      <c r="AJ164" s="146"/>
    </row>
    <row r="165" spans="2:36" ht="13" x14ac:dyDescent="0.3">
      <c r="B165" s="182"/>
      <c r="C165" s="180" t="str">
        <f>IF(F165=0,"Not Started",IF(E165=0,"Complete", "In Progress"))</f>
        <v>Not Started</v>
      </c>
      <c r="D165" s="285"/>
      <c r="E165" s="12">
        <v>1.5</v>
      </c>
      <c r="F165" s="42">
        <f t="shared" si="61"/>
        <v>0</v>
      </c>
      <c r="G165" s="271"/>
      <c r="H165" s="12">
        <v>1.5</v>
      </c>
      <c r="I165" s="290"/>
      <c r="J165" s="64">
        <v>63300</v>
      </c>
      <c r="K165" s="97"/>
      <c r="L165" s="85"/>
      <c r="M165" s="84" t="s">
        <v>219</v>
      </c>
      <c r="N165" s="91"/>
      <c r="O165" s="84"/>
      <c r="P165" s="84"/>
      <c r="Q165" s="88"/>
      <c r="R165" s="267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67"/>
      <c r="AH165" s="8">
        <f>SUM(R165:AG165)</f>
        <v>0</v>
      </c>
      <c r="AI165" s="171"/>
      <c r="AJ165" s="146"/>
    </row>
    <row r="166" spans="2:36" ht="13" x14ac:dyDescent="0.3">
      <c r="B166" s="182"/>
      <c r="C166" s="180" t="str">
        <f>IF(F166=0,"Not Started",IF(E166=0,"Complete", "In Progress"))</f>
        <v>Not Started</v>
      </c>
      <c r="D166" s="285"/>
      <c r="E166" s="12">
        <v>1.5</v>
      </c>
      <c r="F166" s="42">
        <f t="shared" si="61"/>
        <v>0</v>
      </c>
      <c r="G166" s="271"/>
      <c r="H166" s="12">
        <v>1.5</v>
      </c>
      <c r="I166" s="290"/>
      <c r="J166" s="64">
        <v>63400</v>
      </c>
      <c r="K166" s="97"/>
      <c r="L166" s="85"/>
      <c r="M166" s="84" t="s">
        <v>220</v>
      </c>
      <c r="N166" s="91"/>
      <c r="O166" s="84"/>
      <c r="P166" s="84"/>
      <c r="Q166" s="88"/>
      <c r="R166" s="267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67"/>
      <c r="AH166" s="8">
        <f>SUM(R166:AG166)</f>
        <v>0</v>
      </c>
      <c r="AI166" s="171"/>
      <c r="AJ166" s="146"/>
    </row>
    <row r="167" spans="2:36" ht="13" x14ac:dyDescent="0.3">
      <c r="B167" s="182"/>
      <c r="C167" s="180" t="str">
        <f>IF(F167=0,"Not Started",IF(E167=0,"Complete", "In Progress"))</f>
        <v>Not Started</v>
      </c>
      <c r="D167" s="285"/>
      <c r="E167" s="12">
        <v>1.5</v>
      </c>
      <c r="F167" s="42">
        <f t="shared" si="61"/>
        <v>0</v>
      </c>
      <c r="G167" s="271"/>
      <c r="H167" s="12">
        <v>1.5</v>
      </c>
      <c r="I167" s="290"/>
      <c r="J167" s="64">
        <v>63500</v>
      </c>
      <c r="K167" s="97"/>
      <c r="L167" s="85"/>
      <c r="M167" s="84" t="s">
        <v>221</v>
      </c>
      <c r="N167" s="91"/>
      <c r="O167" s="84"/>
      <c r="P167" s="84"/>
      <c r="Q167" s="88"/>
      <c r="R167" s="267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67"/>
      <c r="AH167" s="8">
        <f>SUM(R167:AG167)</f>
        <v>0</v>
      </c>
      <c r="AI167" s="171"/>
      <c r="AJ167" s="146"/>
    </row>
    <row r="168" spans="2:36" ht="13" x14ac:dyDescent="0.3">
      <c r="B168" s="182"/>
      <c r="C168" s="180"/>
      <c r="D168" s="285"/>
      <c r="E168" s="108"/>
      <c r="F168" s="108"/>
      <c r="G168" s="271"/>
      <c r="H168" s="65"/>
      <c r="I168" s="290"/>
      <c r="J168" s="64">
        <v>64000</v>
      </c>
      <c r="K168" s="97"/>
      <c r="L168" s="84" t="s">
        <v>266</v>
      </c>
      <c r="M168" s="84"/>
      <c r="N168" s="91"/>
      <c r="O168" s="84"/>
      <c r="P168" s="84"/>
      <c r="Q168" s="88"/>
      <c r="R168" s="267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1"/>
      <c r="AH168" s="143"/>
      <c r="AI168" s="171"/>
      <c r="AJ168" s="146"/>
    </row>
    <row r="169" spans="2:36" ht="13" x14ac:dyDescent="0.3">
      <c r="B169" s="182"/>
      <c r="C169" s="180" t="str">
        <f t="shared" ref="C169:C178" si="62">IF(F169=0,"Not Started",IF(E169=0,"Complete", "In Progress"))</f>
        <v>Not Started</v>
      </c>
      <c r="D169" s="285"/>
      <c r="E169" s="12">
        <v>1.5</v>
      </c>
      <c r="F169" s="42">
        <f t="shared" ref="F169:F173" si="63">AH169</f>
        <v>0</v>
      </c>
      <c r="G169" s="271"/>
      <c r="H169" s="12">
        <v>1.5</v>
      </c>
      <c r="I169" s="290"/>
      <c r="J169" s="64">
        <v>64100</v>
      </c>
      <c r="K169" s="97"/>
      <c r="L169" s="85"/>
      <c r="M169" s="84" t="s">
        <v>222</v>
      </c>
      <c r="N169" s="91"/>
      <c r="O169" s="84"/>
      <c r="P169" s="84"/>
      <c r="Q169" s="88"/>
      <c r="R169" s="267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67"/>
      <c r="AH169" s="8">
        <f t="shared" ref="AH169:AH178" si="64">SUM(R169:AG169)</f>
        <v>0</v>
      </c>
      <c r="AI169" s="171"/>
      <c r="AJ169" s="146"/>
    </row>
    <row r="170" spans="2:36" ht="13" x14ac:dyDescent="0.3">
      <c r="B170" s="182"/>
      <c r="C170" s="180" t="str">
        <f t="shared" si="62"/>
        <v>Not Started</v>
      </c>
      <c r="D170" s="285"/>
      <c r="E170" s="12">
        <v>1.5</v>
      </c>
      <c r="F170" s="42">
        <f t="shared" si="63"/>
        <v>0</v>
      </c>
      <c r="G170" s="271"/>
      <c r="H170" s="12">
        <v>1.5</v>
      </c>
      <c r="I170" s="290"/>
      <c r="J170" s="64">
        <v>64200</v>
      </c>
      <c r="K170" s="97"/>
      <c r="L170" s="85"/>
      <c r="M170" s="84" t="s">
        <v>223</v>
      </c>
      <c r="N170" s="91"/>
      <c r="O170" s="84"/>
      <c r="P170" s="84"/>
      <c r="Q170" s="88"/>
      <c r="R170" s="267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67"/>
      <c r="AH170" s="8">
        <f t="shared" si="64"/>
        <v>0</v>
      </c>
      <c r="AI170" s="171"/>
      <c r="AJ170" s="146"/>
    </row>
    <row r="171" spans="2:36" ht="13" x14ac:dyDescent="0.3">
      <c r="B171" s="182"/>
      <c r="C171" s="180" t="str">
        <f t="shared" si="62"/>
        <v>Not Started</v>
      </c>
      <c r="D171" s="285"/>
      <c r="E171" s="12">
        <v>1.5</v>
      </c>
      <c r="F171" s="42">
        <f t="shared" si="63"/>
        <v>0</v>
      </c>
      <c r="G171" s="271"/>
      <c r="H171" s="12">
        <v>1.5</v>
      </c>
      <c r="I171" s="290"/>
      <c r="J171" s="64">
        <v>64300</v>
      </c>
      <c r="K171" s="97"/>
      <c r="L171" s="85"/>
      <c r="M171" s="84" t="s">
        <v>224</v>
      </c>
      <c r="N171" s="91"/>
      <c r="O171" s="84"/>
      <c r="P171" s="84"/>
      <c r="Q171" s="88"/>
      <c r="R171" s="267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67"/>
      <c r="AH171" s="8">
        <f t="shared" si="64"/>
        <v>0</v>
      </c>
      <c r="AI171" s="171"/>
      <c r="AJ171" s="146"/>
    </row>
    <row r="172" spans="2:36" ht="13" x14ac:dyDescent="0.3">
      <c r="B172" s="182"/>
      <c r="C172" s="180" t="str">
        <f t="shared" si="62"/>
        <v>Not Started</v>
      </c>
      <c r="D172" s="285"/>
      <c r="E172" s="12">
        <v>1.5</v>
      </c>
      <c r="F172" s="42">
        <f t="shared" si="63"/>
        <v>0</v>
      </c>
      <c r="G172" s="271"/>
      <c r="H172" s="12">
        <v>1.5</v>
      </c>
      <c r="I172" s="290"/>
      <c r="J172" s="64">
        <v>64400</v>
      </c>
      <c r="K172" s="97"/>
      <c r="L172" s="85"/>
      <c r="M172" s="84" t="s">
        <v>225</v>
      </c>
      <c r="N172" s="91"/>
      <c r="O172" s="84"/>
      <c r="P172" s="84"/>
      <c r="Q172" s="88"/>
      <c r="R172" s="267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67"/>
      <c r="AH172" s="8">
        <f t="shared" si="64"/>
        <v>0</v>
      </c>
      <c r="AI172" s="171"/>
      <c r="AJ172" s="146"/>
    </row>
    <row r="173" spans="2:36" ht="13" x14ac:dyDescent="0.3">
      <c r="B173" s="182"/>
      <c r="C173" s="180" t="str">
        <f t="shared" si="62"/>
        <v>Not Started</v>
      </c>
      <c r="D173" s="285"/>
      <c r="E173" s="12">
        <v>1.5</v>
      </c>
      <c r="F173" s="42">
        <f t="shared" si="63"/>
        <v>0</v>
      </c>
      <c r="G173" s="271"/>
      <c r="H173" s="12">
        <v>1.5</v>
      </c>
      <c r="I173" s="290"/>
      <c r="J173" s="64">
        <v>64500</v>
      </c>
      <c r="K173" s="97"/>
      <c r="L173" s="85"/>
      <c r="M173" s="84" t="s">
        <v>226</v>
      </c>
      <c r="N173" s="91"/>
      <c r="O173" s="84"/>
      <c r="P173" s="84"/>
      <c r="Q173" s="88"/>
      <c r="R173" s="267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67"/>
      <c r="AH173" s="8">
        <f t="shared" si="64"/>
        <v>0</v>
      </c>
      <c r="AI173" s="171"/>
      <c r="AJ173" s="146"/>
    </row>
    <row r="174" spans="2:36" ht="13" x14ac:dyDescent="0.3">
      <c r="B174" s="182"/>
      <c r="C174" s="180" t="str">
        <f t="shared" si="62"/>
        <v>Not Started</v>
      </c>
      <c r="D174" s="285"/>
      <c r="E174" s="11">
        <v>1.5</v>
      </c>
      <c r="F174" s="42">
        <f t="shared" ref="F174:F175" si="65">AH174</f>
        <v>0</v>
      </c>
      <c r="G174" s="271"/>
      <c r="H174" s="12">
        <v>1.5</v>
      </c>
      <c r="I174" s="290"/>
      <c r="J174" s="64">
        <v>64600</v>
      </c>
      <c r="K174" s="97"/>
      <c r="L174" s="85"/>
      <c r="M174" s="84" t="s">
        <v>227</v>
      </c>
      <c r="N174" s="91"/>
      <c r="O174" s="84"/>
      <c r="P174" s="84"/>
      <c r="Q174" s="88"/>
      <c r="R174" s="267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67"/>
      <c r="AH174" s="8">
        <f t="shared" si="64"/>
        <v>0</v>
      </c>
      <c r="AI174" s="171"/>
      <c r="AJ174" s="146"/>
    </row>
    <row r="175" spans="2:36" ht="13" x14ac:dyDescent="0.3">
      <c r="B175" s="182"/>
      <c r="C175" s="180" t="str">
        <f t="shared" si="62"/>
        <v>Not Started</v>
      </c>
      <c r="D175" s="285"/>
      <c r="E175" s="11">
        <v>1.5</v>
      </c>
      <c r="F175" s="42">
        <f t="shared" si="65"/>
        <v>0</v>
      </c>
      <c r="G175" s="271"/>
      <c r="H175" s="12">
        <v>1.5</v>
      </c>
      <c r="I175" s="290"/>
      <c r="J175" s="64">
        <v>64700</v>
      </c>
      <c r="K175" s="97"/>
      <c r="L175" s="85"/>
      <c r="M175" s="84" t="s">
        <v>228</v>
      </c>
      <c r="N175" s="91"/>
      <c r="O175" s="84"/>
      <c r="P175" s="84"/>
      <c r="Q175" s="88"/>
      <c r="R175" s="267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67"/>
      <c r="AH175" s="8">
        <f t="shared" si="64"/>
        <v>0</v>
      </c>
      <c r="AI175" s="171"/>
      <c r="AJ175" s="146"/>
    </row>
    <row r="176" spans="2:36" ht="13" x14ac:dyDescent="0.3">
      <c r="B176" s="182"/>
      <c r="C176" s="180" t="str">
        <f t="shared" ref="C176" si="66">IF(F176=0,"Not Started",IF(E176=0,"Complete", "In Progress"))</f>
        <v>Not Started</v>
      </c>
      <c r="D176" s="285"/>
      <c r="E176" s="11">
        <v>1.5</v>
      </c>
      <c r="F176" s="42">
        <f t="shared" ref="F176" si="67">AH176</f>
        <v>0</v>
      </c>
      <c r="G176" s="271"/>
      <c r="H176" s="12">
        <v>1.5</v>
      </c>
      <c r="I176" s="290"/>
      <c r="J176" s="64">
        <v>64700</v>
      </c>
      <c r="K176" s="97"/>
      <c r="L176" s="85"/>
      <c r="M176" s="84" t="s">
        <v>267</v>
      </c>
      <c r="N176" s="91"/>
      <c r="O176" s="84"/>
      <c r="P176" s="84"/>
      <c r="Q176" s="88"/>
      <c r="R176" s="267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67"/>
      <c r="AH176" s="8">
        <f t="shared" ref="AH176" si="68">SUM(R176:AG176)</f>
        <v>0</v>
      </c>
      <c r="AI176" s="171"/>
      <c r="AJ176" s="146"/>
    </row>
    <row r="177" spans="2:72" ht="13" x14ac:dyDescent="0.3">
      <c r="B177" s="182"/>
      <c r="C177" s="180" t="str">
        <f t="shared" si="62"/>
        <v>Not Started</v>
      </c>
      <c r="D177" s="285"/>
      <c r="E177" s="11">
        <v>1</v>
      </c>
      <c r="F177" s="42">
        <f t="shared" ref="F177:F178" si="69">AH177</f>
        <v>0</v>
      </c>
      <c r="G177" s="271"/>
      <c r="H177" s="12">
        <v>1</v>
      </c>
      <c r="I177" s="290"/>
      <c r="J177" s="64">
        <v>65000</v>
      </c>
      <c r="K177" s="97"/>
      <c r="L177" s="84" t="s">
        <v>208</v>
      </c>
      <c r="M177" s="84"/>
      <c r="N177" s="91"/>
      <c r="O177" s="84"/>
      <c r="P177" s="84"/>
      <c r="Q177" s="88"/>
      <c r="R177" s="267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67"/>
      <c r="AH177" s="8">
        <f t="shared" si="64"/>
        <v>0</v>
      </c>
      <c r="AI177" s="171"/>
      <c r="AJ177" s="146"/>
    </row>
    <row r="178" spans="2:72" ht="13" x14ac:dyDescent="0.3">
      <c r="B178" s="182"/>
      <c r="C178" s="180" t="str">
        <f t="shared" si="62"/>
        <v>Not Started</v>
      </c>
      <c r="D178" s="285"/>
      <c r="E178" s="11">
        <v>2</v>
      </c>
      <c r="F178" s="42">
        <f t="shared" si="69"/>
        <v>0</v>
      </c>
      <c r="G178" s="271"/>
      <c r="H178" s="12">
        <v>2</v>
      </c>
      <c r="I178" s="290"/>
      <c r="J178" s="64">
        <v>66000</v>
      </c>
      <c r="K178" s="97"/>
      <c r="L178" s="84" t="s">
        <v>209</v>
      </c>
      <c r="M178" s="84"/>
      <c r="N178" s="91"/>
      <c r="O178" s="84"/>
      <c r="P178" s="84"/>
      <c r="Q178" s="88"/>
      <c r="R178" s="267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67"/>
      <c r="AH178" s="8">
        <f t="shared" si="64"/>
        <v>0</v>
      </c>
      <c r="AI178" s="171"/>
      <c r="AJ178" s="146"/>
    </row>
    <row r="179" spans="2:72" ht="13" x14ac:dyDescent="0.3">
      <c r="B179" s="182"/>
      <c r="C179" s="117"/>
      <c r="D179" s="285"/>
      <c r="E179" s="117"/>
      <c r="F179" s="117"/>
      <c r="G179" s="271"/>
      <c r="H179" s="118"/>
      <c r="I179" s="290"/>
      <c r="J179" s="109">
        <v>89000</v>
      </c>
      <c r="K179" s="119" t="s">
        <v>63</v>
      </c>
      <c r="L179" s="120"/>
      <c r="M179" s="111"/>
      <c r="N179" s="110"/>
      <c r="O179" s="111"/>
      <c r="P179" s="111"/>
      <c r="Q179" s="112"/>
      <c r="R179" s="267"/>
      <c r="S179" s="113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  <c r="AE179" s="114"/>
      <c r="AF179" s="114"/>
      <c r="AG179" s="115"/>
      <c r="AH179" s="116"/>
      <c r="AI179" s="171"/>
      <c r="AJ179" s="146"/>
    </row>
    <row r="180" spans="2:72" ht="13" x14ac:dyDescent="0.3">
      <c r="B180" s="182"/>
      <c r="C180" s="180"/>
      <c r="D180" s="285"/>
      <c r="E180" s="65"/>
      <c r="F180" s="65"/>
      <c r="G180" s="271"/>
      <c r="H180" s="65"/>
      <c r="I180" s="290"/>
      <c r="J180" s="64">
        <v>90000</v>
      </c>
      <c r="K180" s="92" t="s">
        <v>57</v>
      </c>
      <c r="L180" s="84"/>
      <c r="M180" s="84"/>
      <c r="N180" s="91"/>
      <c r="O180" s="84"/>
      <c r="P180" s="84"/>
      <c r="Q180" s="88"/>
      <c r="R180" s="267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1"/>
      <c r="AH180" s="143"/>
      <c r="AI180" s="171"/>
      <c r="AJ180" s="146"/>
    </row>
    <row r="181" spans="2:72" ht="13" x14ac:dyDescent="0.3">
      <c r="B181" s="182"/>
      <c r="C181" s="180"/>
      <c r="D181" s="285"/>
      <c r="E181" s="108"/>
      <c r="F181" s="108"/>
      <c r="G181" s="271"/>
      <c r="H181" s="65"/>
      <c r="I181" s="290"/>
      <c r="J181" s="64">
        <v>99000</v>
      </c>
      <c r="K181" s="97"/>
      <c r="L181" s="84" t="s">
        <v>58</v>
      </c>
      <c r="M181" s="84"/>
      <c r="N181" s="91"/>
      <c r="O181" s="84"/>
      <c r="P181" s="84"/>
      <c r="Q181" s="88"/>
      <c r="R181" s="267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1"/>
      <c r="AH181" s="143"/>
      <c r="AI181" s="171"/>
      <c r="AJ181" s="146"/>
    </row>
    <row r="182" spans="2:72" ht="13" x14ac:dyDescent="0.3">
      <c r="B182" s="182"/>
      <c r="C182" s="180"/>
      <c r="D182" s="285"/>
      <c r="E182" s="108"/>
      <c r="F182" s="108"/>
      <c r="G182" s="271"/>
      <c r="H182" s="65"/>
      <c r="I182" s="290"/>
      <c r="J182" s="64">
        <v>99900</v>
      </c>
      <c r="K182" s="97"/>
      <c r="L182" s="85"/>
      <c r="M182" s="84" t="s">
        <v>59</v>
      </c>
      <c r="N182" s="91"/>
      <c r="O182" s="84"/>
      <c r="P182" s="84"/>
      <c r="Q182" s="88"/>
      <c r="R182" s="267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1"/>
      <c r="AH182" s="143"/>
      <c r="AI182" s="171"/>
      <c r="AJ182" s="146"/>
    </row>
    <row r="183" spans="2:72" ht="13" x14ac:dyDescent="0.3">
      <c r="B183" s="182"/>
      <c r="C183" s="180" t="str">
        <f>IF(F183=0,"Not Started",IF(E183=0,"Complete", "In Progress"))</f>
        <v>Not Started</v>
      </c>
      <c r="D183" s="285"/>
      <c r="E183" s="11"/>
      <c r="F183" s="42">
        <f t="shared" ref="F183:F185" si="70">AH183</f>
        <v>0</v>
      </c>
      <c r="G183" s="271"/>
      <c r="H183" s="12"/>
      <c r="I183" s="290"/>
      <c r="J183" s="64">
        <v>91000</v>
      </c>
      <c r="K183" s="97"/>
      <c r="L183" s="84" t="s">
        <v>60</v>
      </c>
      <c r="M183" s="84"/>
      <c r="N183" s="91"/>
      <c r="O183" s="84"/>
      <c r="P183" s="84"/>
      <c r="Q183" s="88"/>
      <c r="R183" s="267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67"/>
      <c r="AH183" s="8">
        <f>SUM(R183:AG183)</f>
        <v>0</v>
      </c>
      <c r="AI183" s="171"/>
      <c r="AJ183" s="146"/>
    </row>
    <row r="184" spans="2:72" ht="13" x14ac:dyDescent="0.3">
      <c r="B184" s="182"/>
      <c r="C184" s="180" t="str">
        <f>IF(F184=0,"Not Started",IF(E184=0,"Complete", "In Progress"))</f>
        <v>Not Started</v>
      </c>
      <c r="D184" s="285"/>
      <c r="E184" s="11"/>
      <c r="F184" s="42">
        <f t="shared" si="70"/>
        <v>0</v>
      </c>
      <c r="G184" s="271"/>
      <c r="H184" s="12"/>
      <c r="I184" s="290"/>
      <c r="J184" s="64">
        <v>99100</v>
      </c>
      <c r="K184" s="97"/>
      <c r="L184" s="85"/>
      <c r="M184" s="84" t="s">
        <v>61</v>
      </c>
      <c r="N184" s="91"/>
      <c r="O184" s="84"/>
      <c r="P184" s="84"/>
      <c r="Q184" s="88"/>
      <c r="R184" s="267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67"/>
      <c r="AH184" s="8">
        <f>SUM(R184:AG184)</f>
        <v>0</v>
      </c>
      <c r="AI184" s="171"/>
      <c r="AJ184" s="146"/>
    </row>
    <row r="185" spans="2:72" ht="13" customHeight="1" x14ac:dyDescent="0.3">
      <c r="B185" s="182"/>
      <c r="C185" s="180" t="str">
        <f>IF(F185=0,"Not Started",IF(E185=0,"Complete", "In Progress"))</f>
        <v>Not Started</v>
      </c>
      <c r="D185" s="285"/>
      <c r="E185" s="195"/>
      <c r="F185" s="196">
        <f t="shared" si="70"/>
        <v>0</v>
      </c>
      <c r="G185" s="271"/>
      <c r="H185" s="12"/>
      <c r="I185" s="290"/>
      <c r="J185" s="64">
        <v>99910</v>
      </c>
      <c r="K185" s="97"/>
      <c r="L185" s="85"/>
      <c r="M185" s="85"/>
      <c r="N185" s="91" t="s">
        <v>62</v>
      </c>
      <c r="O185" s="84"/>
      <c r="P185" s="84"/>
      <c r="Q185" s="88"/>
      <c r="R185" s="267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67"/>
      <c r="AH185" s="8">
        <f>SUM(R185:AG185)</f>
        <v>0</v>
      </c>
      <c r="AI185" s="171"/>
      <c r="AJ185" s="146"/>
    </row>
    <row r="186" spans="2:72" ht="6" customHeight="1" thickBot="1" x14ac:dyDescent="0.35">
      <c r="B186" s="154"/>
      <c r="C186" s="278"/>
      <c r="D186" s="198"/>
      <c r="E186" s="205"/>
      <c r="F186" s="205"/>
      <c r="G186" s="277"/>
      <c r="H186" s="276"/>
      <c r="I186" s="198"/>
      <c r="J186" s="279"/>
      <c r="K186" s="197"/>
      <c r="L186" s="198"/>
      <c r="M186" s="198"/>
      <c r="N186" s="197"/>
      <c r="O186" s="198"/>
      <c r="P186" s="198"/>
      <c r="Q186" s="197"/>
      <c r="R186" s="197"/>
      <c r="S186" s="197"/>
      <c r="T186" s="201"/>
      <c r="U186" s="201"/>
      <c r="V186" s="201"/>
      <c r="W186" s="201"/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2"/>
      <c r="AH186" s="203"/>
      <c r="AI186" s="204"/>
      <c r="AJ186" s="146"/>
    </row>
    <row r="187" spans="2:72" ht="13" customHeight="1" thickTop="1" thickBot="1" x14ac:dyDescent="0.35">
      <c r="B187" s="154"/>
      <c r="C187" s="145"/>
      <c r="D187" s="145"/>
      <c r="E187" s="148"/>
      <c r="F187" s="148"/>
      <c r="G187" s="274"/>
      <c r="H187" s="147"/>
      <c r="I187" s="145"/>
      <c r="J187" s="63"/>
      <c r="K187" s="63"/>
      <c r="L187" s="63"/>
      <c r="M187" s="63"/>
      <c r="N187" s="63"/>
      <c r="O187" s="63"/>
      <c r="P187" s="63"/>
      <c r="Q187" s="48"/>
      <c r="R187" s="267"/>
      <c r="S187" s="199"/>
      <c r="T187" s="200"/>
      <c r="U187" s="200"/>
      <c r="V187" s="200"/>
      <c r="W187" s="200"/>
      <c r="X187" s="200"/>
      <c r="Y187" s="200"/>
      <c r="Z187" s="200"/>
      <c r="AA187" s="200"/>
      <c r="AB187" s="200"/>
      <c r="AC187" s="200"/>
      <c r="AD187" s="200"/>
      <c r="AE187" s="200"/>
      <c r="AF187" s="200"/>
      <c r="AG187" s="200"/>
      <c r="AH187" s="184"/>
      <c r="AI187" s="145"/>
      <c r="AJ187" s="146"/>
    </row>
    <row r="188" spans="2:72" ht="14" thickTop="1" thickBot="1" x14ac:dyDescent="0.35">
      <c r="B188" s="154"/>
      <c r="C188" s="156" t="s">
        <v>6</v>
      </c>
      <c r="D188" s="145"/>
      <c r="E188" s="13">
        <f>SUM(E9:E187)</f>
        <v>136.19999999999996</v>
      </c>
      <c r="F188" s="14">
        <f>SUM(F9:F187)</f>
        <v>15.099999999999998</v>
      </c>
      <c r="G188" s="275"/>
      <c r="H188" s="14">
        <f>SUM(H9:H187)</f>
        <v>152.99999999999997</v>
      </c>
      <c r="I188" s="147"/>
      <c r="J188" s="312" t="s">
        <v>49</v>
      </c>
      <c r="K188" s="313"/>
      <c r="L188" s="313"/>
      <c r="M188" s="313"/>
      <c r="N188" s="313"/>
      <c r="O188" s="313"/>
      <c r="P188" s="313"/>
      <c r="Q188" s="313"/>
      <c r="R188" s="267"/>
      <c r="S188" s="59">
        <f t="shared" ref="S188:AF188" si="71">SUM(S9:S187)</f>
        <v>15.099999999999998</v>
      </c>
      <c r="T188" s="60">
        <f t="shared" si="71"/>
        <v>0</v>
      </c>
      <c r="U188" s="60">
        <f t="shared" si="71"/>
        <v>0</v>
      </c>
      <c r="V188" s="60">
        <f t="shared" si="71"/>
        <v>0</v>
      </c>
      <c r="W188" s="60">
        <f t="shared" si="71"/>
        <v>0</v>
      </c>
      <c r="X188" s="60">
        <f t="shared" si="71"/>
        <v>0</v>
      </c>
      <c r="Y188" s="60">
        <f t="shared" si="71"/>
        <v>0</v>
      </c>
      <c r="Z188" s="60">
        <f t="shared" si="71"/>
        <v>0</v>
      </c>
      <c r="AA188" s="60">
        <f t="shared" si="71"/>
        <v>0</v>
      </c>
      <c r="AB188" s="60">
        <f t="shared" si="71"/>
        <v>0</v>
      </c>
      <c r="AC188" s="60">
        <f t="shared" si="71"/>
        <v>0</v>
      </c>
      <c r="AD188" s="60">
        <f t="shared" si="71"/>
        <v>0</v>
      </c>
      <c r="AE188" s="60">
        <f t="shared" si="71"/>
        <v>0</v>
      </c>
      <c r="AF188" s="60">
        <f t="shared" si="71"/>
        <v>0</v>
      </c>
      <c r="AG188" s="186"/>
      <c r="AH188" s="200"/>
      <c r="AI188" s="145"/>
      <c r="AJ188" s="146"/>
    </row>
    <row r="189" spans="2:72" ht="16.5" thickTop="1" thickBot="1" x14ac:dyDescent="0.4">
      <c r="B189" s="154"/>
      <c r="C189" s="145"/>
      <c r="D189" s="145"/>
      <c r="E189" s="162" t="s">
        <v>1</v>
      </c>
      <c r="F189" s="162" t="s">
        <v>1</v>
      </c>
      <c r="G189" s="147"/>
      <c r="H189" s="162" t="s">
        <v>1</v>
      </c>
      <c r="I189" s="147"/>
      <c r="J189" s="314" t="s">
        <v>50</v>
      </c>
      <c r="K189" s="315"/>
      <c r="L189" s="315"/>
      <c r="M189" s="315"/>
      <c r="N189" s="315"/>
      <c r="O189" s="315"/>
      <c r="P189" s="315"/>
      <c r="Q189" s="315"/>
      <c r="R189" s="267"/>
      <c r="S189" s="61">
        <f>S188+R189</f>
        <v>15.099999999999998</v>
      </c>
      <c r="T189" s="7">
        <f t="shared" ref="T189:AF189" si="72">T188+S189</f>
        <v>15.099999999999998</v>
      </c>
      <c r="U189" s="7">
        <f t="shared" si="72"/>
        <v>15.099999999999998</v>
      </c>
      <c r="V189" s="7">
        <f t="shared" si="72"/>
        <v>15.099999999999998</v>
      </c>
      <c r="W189" s="7">
        <f t="shared" si="72"/>
        <v>15.099999999999998</v>
      </c>
      <c r="X189" s="7">
        <f t="shared" si="72"/>
        <v>15.099999999999998</v>
      </c>
      <c r="Y189" s="7">
        <f t="shared" si="72"/>
        <v>15.099999999999998</v>
      </c>
      <c r="Z189" s="7">
        <f t="shared" si="72"/>
        <v>15.099999999999998</v>
      </c>
      <c r="AA189" s="7">
        <f t="shared" si="72"/>
        <v>15.099999999999998</v>
      </c>
      <c r="AB189" s="7">
        <f t="shared" si="72"/>
        <v>15.099999999999998</v>
      </c>
      <c r="AC189" s="7">
        <f t="shared" si="72"/>
        <v>15.099999999999998</v>
      </c>
      <c r="AD189" s="7">
        <f t="shared" si="72"/>
        <v>15.099999999999998</v>
      </c>
      <c r="AE189" s="7">
        <f t="shared" si="72"/>
        <v>15.099999999999998</v>
      </c>
      <c r="AF189" s="7">
        <f t="shared" si="72"/>
        <v>15.099999999999998</v>
      </c>
      <c r="AG189" s="187"/>
      <c r="AH189" s="185">
        <f>SUM(AH10:AH187)</f>
        <v>15.099999999999998</v>
      </c>
      <c r="AI189" s="145"/>
      <c r="AJ189" s="146"/>
    </row>
    <row r="190" spans="2:72" ht="54" customHeight="1" thickBot="1" x14ac:dyDescent="0.3">
      <c r="B190" s="154"/>
      <c r="C190" s="145"/>
      <c r="D190" s="145"/>
      <c r="E190" s="206" t="s">
        <v>42</v>
      </c>
      <c r="F190" s="72" t="s">
        <v>22</v>
      </c>
      <c r="G190" s="147"/>
      <c r="H190" s="144" t="s">
        <v>51</v>
      </c>
      <c r="I190" s="147"/>
      <c r="J190" s="316" t="s">
        <v>43</v>
      </c>
      <c r="K190" s="317"/>
      <c r="L190" s="317"/>
      <c r="M190" s="317"/>
      <c r="N190" s="317"/>
      <c r="O190" s="317"/>
      <c r="P190" s="317"/>
      <c r="Q190" s="318"/>
      <c r="R190" s="267">
        <f>H188</f>
        <v>152.99999999999997</v>
      </c>
      <c r="S190" s="98">
        <v>136.19999999999999</v>
      </c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188"/>
      <c r="AH190" s="147"/>
      <c r="AI190" s="145"/>
      <c r="AJ190" s="146"/>
    </row>
    <row r="191" spans="2:72" ht="55" customHeight="1" thickBot="1" x14ac:dyDescent="0.3">
      <c r="B191" s="154"/>
      <c r="C191" s="145"/>
      <c r="D191" s="145"/>
      <c r="E191" s="235" t="s">
        <v>90</v>
      </c>
      <c r="F191" s="236" t="s">
        <v>101</v>
      </c>
      <c r="G191" s="234"/>
      <c r="H191" s="236" t="s">
        <v>89</v>
      </c>
      <c r="I191" s="147"/>
      <c r="J191" s="190"/>
      <c r="K191" s="191"/>
      <c r="L191" s="191"/>
      <c r="M191" s="191"/>
      <c r="N191" s="191"/>
      <c r="O191" s="191"/>
      <c r="P191" s="191"/>
      <c r="Q191" s="192" t="s">
        <v>47</v>
      </c>
      <c r="R191" s="267"/>
      <c r="S191" s="193">
        <v>1</v>
      </c>
      <c r="T191" s="193">
        <v>2</v>
      </c>
      <c r="U191" s="193">
        <v>3</v>
      </c>
      <c r="V191" s="193">
        <v>4</v>
      </c>
      <c r="W191" s="193">
        <v>5</v>
      </c>
      <c r="X191" s="193">
        <v>6</v>
      </c>
      <c r="Y191" s="193">
        <v>7</v>
      </c>
      <c r="Z191" s="193">
        <v>8</v>
      </c>
      <c r="AA191" s="193">
        <v>9</v>
      </c>
      <c r="AB191" s="193">
        <v>10</v>
      </c>
      <c r="AC191" s="193">
        <v>11</v>
      </c>
      <c r="AD191" s="193">
        <v>12</v>
      </c>
      <c r="AE191" s="193">
        <v>13</v>
      </c>
      <c r="AF191" s="193">
        <v>14</v>
      </c>
      <c r="AG191" s="194"/>
      <c r="AH191" s="147"/>
      <c r="AI191" s="145"/>
      <c r="AJ191" s="146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</row>
    <row r="192" spans="2:72" ht="19" x14ac:dyDescent="0.4">
      <c r="B192" s="154"/>
      <c r="C192" s="145"/>
      <c r="D192" s="145"/>
      <c r="E192" s="157"/>
      <c r="F192" s="158"/>
      <c r="G192" s="147"/>
      <c r="H192" s="158"/>
      <c r="I192" s="147"/>
      <c r="J192" s="307" t="s">
        <v>88</v>
      </c>
      <c r="K192" s="308"/>
      <c r="L192" s="308"/>
      <c r="M192" s="308"/>
      <c r="N192" s="308"/>
      <c r="O192" s="308"/>
      <c r="P192" s="308"/>
      <c r="Q192" s="308"/>
      <c r="R192" s="267"/>
      <c r="S192" s="98">
        <v>15.1</v>
      </c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188"/>
      <c r="AH192" s="147"/>
      <c r="AI192" s="145"/>
      <c r="AJ192" s="146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</row>
    <row r="193" spans="2:72" ht="13" x14ac:dyDescent="0.3">
      <c r="B193" s="154"/>
      <c r="C193" s="145"/>
      <c r="D193" s="145"/>
      <c r="E193" s="147"/>
      <c r="F193" s="147"/>
      <c r="G193" s="147"/>
      <c r="H193" s="159"/>
      <c r="I193" s="147"/>
      <c r="J193" s="309" t="s">
        <v>46</v>
      </c>
      <c r="K193" s="310"/>
      <c r="L193" s="310"/>
      <c r="M193" s="310"/>
      <c r="N193" s="310"/>
      <c r="O193" s="310"/>
      <c r="P193" s="310"/>
      <c r="Q193" s="311"/>
      <c r="R193" s="267"/>
      <c r="S193" s="213">
        <f t="shared" ref="S193:Y193" si="73">S192+R193</f>
        <v>15.1</v>
      </c>
      <c r="T193" s="5">
        <f t="shared" si="73"/>
        <v>15.1</v>
      </c>
      <c r="U193" s="5">
        <f t="shared" si="73"/>
        <v>15.1</v>
      </c>
      <c r="V193" s="5">
        <f t="shared" si="73"/>
        <v>15.1</v>
      </c>
      <c r="W193" s="5">
        <f t="shared" si="73"/>
        <v>15.1</v>
      </c>
      <c r="X193" s="5">
        <f t="shared" si="73"/>
        <v>15.1</v>
      </c>
      <c r="Y193" s="5">
        <f t="shared" si="73"/>
        <v>15.1</v>
      </c>
      <c r="Z193" s="5">
        <f t="shared" ref="Z193:AF193" si="74">Z192+Y193</f>
        <v>15.1</v>
      </c>
      <c r="AA193" s="5">
        <f t="shared" si="74"/>
        <v>15.1</v>
      </c>
      <c r="AB193" s="5">
        <f t="shared" si="74"/>
        <v>15.1</v>
      </c>
      <c r="AC193" s="5">
        <f t="shared" si="74"/>
        <v>15.1</v>
      </c>
      <c r="AD193" s="5">
        <f t="shared" si="74"/>
        <v>15.1</v>
      </c>
      <c r="AE193" s="5">
        <f t="shared" si="74"/>
        <v>15.1</v>
      </c>
      <c r="AF193" s="5">
        <f t="shared" si="74"/>
        <v>15.1</v>
      </c>
      <c r="AG193" s="212"/>
      <c r="AH193" s="147"/>
      <c r="AI193" s="145"/>
      <c r="AJ193" s="146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</row>
    <row r="194" spans="2:72" ht="13" x14ac:dyDescent="0.3">
      <c r="B194" s="154"/>
      <c r="C194" s="145"/>
      <c r="D194" s="145"/>
      <c r="E194" s="147"/>
      <c r="F194" s="147"/>
      <c r="G194" s="147"/>
      <c r="H194" s="159"/>
      <c r="I194" s="147"/>
      <c r="J194" s="207"/>
      <c r="K194" s="137"/>
      <c r="L194" s="137"/>
      <c r="M194" s="137"/>
      <c r="N194" s="137"/>
      <c r="O194" s="137"/>
      <c r="P194" s="137"/>
      <c r="Q194" s="208" t="s">
        <v>92</v>
      </c>
      <c r="R194" s="267"/>
      <c r="S194" s="213">
        <f>S193/S189</f>
        <v>1.0000000000000002</v>
      </c>
      <c r="T194" s="213">
        <f t="shared" ref="T194:AF194" si="75">T193/T189</f>
        <v>1.0000000000000002</v>
      </c>
      <c r="U194" s="213">
        <f t="shared" si="75"/>
        <v>1.0000000000000002</v>
      </c>
      <c r="V194" s="213">
        <f t="shared" si="75"/>
        <v>1.0000000000000002</v>
      </c>
      <c r="W194" s="213">
        <f t="shared" si="75"/>
        <v>1.0000000000000002</v>
      </c>
      <c r="X194" s="213">
        <f t="shared" si="75"/>
        <v>1.0000000000000002</v>
      </c>
      <c r="Y194" s="213">
        <f t="shared" si="75"/>
        <v>1.0000000000000002</v>
      </c>
      <c r="Z194" s="213">
        <f t="shared" si="75"/>
        <v>1.0000000000000002</v>
      </c>
      <c r="AA194" s="213">
        <f t="shared" si="75"/>
        <v>1.0000000000000002</v>
      </c>
      <c r="AB194" s="213">
        <f t="shared" si="75"/>
        <v>1.0000000000000002</v>
      </c>
      <c r="AC194" s="213">
        <f t="shared" si="75"/>
        <v>1.0000000000000002</v>
      </c>
      <c r="AD194" s="213">
        <f t="shared" si="75"/>
        <v>1.0000000000000002</v>
      </c>
      <c r="AE194" s="213">
        <f t="shared" si="75"/>
        <v>1.0000000000000002</v>
      </c>
      <c r="AF194" s="213">
        <f t="shared" si="75"/>
        <v>1.0000000000000002</v>
      </c>
      <c r="AG194" s="212"/>
      <c r="AH194" s="147"/>
      <c r="AI194" s="145"/>
      <c r="AJ194" s="146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</row>
    <row r="195" spans="2:72" ht="13.5" thickBot="1" x14ac:dyDescent="0.35">
      <c r="B195" s="154"/>
      <c r="C195" s="145"/>
      <c r="D195" s="145"/>
      <c r="E195" s="147"/>
      <c r="F195" s="147"/>
      <c r="G195" s="147"/>
      <c r="H195" s="159"/>
      <c r="I195" s="147"/>
      <c r="J195" s="209"/>
      <c r="K195" s="210"/>
      <c r="L195" s="210"/>
      <c r="M195" s="210"/>
      <c r="N195" s="210"/>
      <c r="O195" s="210"/>
      <c r="P195" s="210"/>
      <c r="Q195" s="211" t="s">
        <v>93</v>
      </c>
      <c r="R195" s="280"/>
      <c r="S195" s="214">
        <f t="shared" ref="S195:AF195" si="76">S193/S4</f>
        <v>1.381699346405229</v>
      </c>
      <c r="T195" s="214">
        <f t="shared" si="76"/>
        <v>0.69084967320261448</v>
      </c>
      <c r="U195" s="214">
        <f t="shared" si="76"/>
        <v>0.46056644880174302</v>
      </c>
      <c r="V195" s="214">
        <f t="shared" si="76"/>
        <v>0.34542483660130724</v>
      </c>
      <c r="W195" s="214">
        <f t="shared" si="76"/>
        <v>0.27633986928104576</v>
      </c>
      <c r="X195" s="214">
        <f t="shared" si="76"/>
        <v>0.23028322440087146</v>
      </c>
      <c r="Y195" s="214">
        <f t="shared" si="76"/>
        <v>0.19738562091503267</v>
      </c>
      <c r="Z195" s="214">
        <f t="shared" si="76"/>
        <v>0.17271241830065359</v>
      </c>
      <c r="AA195" s="214">
        <f t="shared" si="76"/>
        <v>0.15352214960058097</v>
      </c>
      <c r="AB195" s="214">
        <f t="shared" si="76"/>
        <v>0.13816993464052285</v>
      </c>
      <c r="AC195" s="214">
        <f t="shared" si="76"/>
        <v>0.12560903149138442</v>
      </c>
      <c r="AD195" s="214">
        <f t="shared" si="76"/>
        <v>0.11514161220043573</v>
      </c>
      <c r="AE195" s="214">
        <f t="shared" si="76"/>
        <v>0.10628456510809453</v>
      </c>
      <c r="AF195" s="214">
        <f t="shared" si="76"/>
        <v>9.869281045751635E-2</v>
      </c>
      <c r="AG195" s="189"/>
      <c r="AH195" s="147"/>
      <c r="AI195" s="145"/>
      <c r="AJ195" s="146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</row>
    <row r="196" spans="2:72" ht="13.5" thickTop="1" thickBot="1" x14ac:dyDescent="0.3">
      <c r="B196" s="155"/>
      <c r="C196" s="149"/>
      <c r="D196" s="149"/>
      <c r="E196" s="148"/>
      <c r="F196" s="148"/>
      <c r="G196" s="148"/>
      <c r="H196" s="148"/>
      <c r="I196" s="148"/>
      <c r="J196" s="160"/>
      <c r="K196" s="160"/>
      <c r="L196" s="160"/>
      <c r="M196" s="160"/>
      <c r="N196" s="160"/>
      <c r="O196" s="160"/>
      <c r="P196" s="160"/>
      <c r="Q196" s="148"/>
      <c r="R196" s="161"/>
      <c r="S196" s="161"/>
      <c r="T196" s="148"/>
      <c r="U196" s="148"/>
      <c r="V196" s="148"/>
      <c r="W196" s="148"/>
      <c r="X196" s="148"/>
      <c r="Y196" s="148"/>
      <c r="Z196" s="148"/>
      <c r="AA196" s="148"/>
      <c r="AB196" s="148"/>
      <c r="AC196" s="148"/>
      <c r="AD196" s="148"/>
      <c r="AE196" s="148"/>
      <c r="AF196" s="148"/>
      <c r="AG196" s="148"/>
      <c r="AH196" s="148"/>
      <c r="AI196" s="149"/>
      <c r="AJ196" s="150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</row>
    <row r="197" spans="2:72" ht="14.5" thickTop="1" x14ac:dyDescent="0.3">
      <c r="B197" s="15"/>
      <c r="C197" s="80"/>
      <c r="D197" s="80"/>
      <c r="E197" s="15"/>
      <c r="F197" s="81"/>
      <c r="G197" s="81"/>
      <c r="H197" s="15"/>
      <c r="I197" s="15"/>
      <c r="J197" s="82"/>
      <c r="K197" s="82"/>
      <c r="L197" s="82"/>
      <c r="M197" s="82"/>
      <c r="N197" s="82"/>
      <c r="O197" s="82"/>
      <c r="P197" s="82"/>
      <c r="Q197" s="15"/>
      <c r="S197" s="43">
        <v>1</v>
      </c>
      <c r="T197" s="18">
        <v>1</v>
      </c>
      <c r="U197" s="18">
        <v>1</v>
      </c>
      <c r="V197" s="18">
        <v>1</v>
      </c>
      <c r="W197" s="18">
        <v>1</v>
      </c>
      <c r="X197" s="18">
        <v>1</v>
      </c>
      <c r="Y197" s="18">
        <v>1</v>
      </c>
      <c r="Z197" s="18">
        <v>1</v>
      </c>
      <c r="AA197" s="18">
        <v>1</v>
      </c>
      <c r="AB197" s="18">
        <v>1</v>
      </c>
      <c r="AC197" s="18">
        <v>1</v>
      </c>
      <c r="AD197" s="18">
        <v>1</v>
      </c>
      <c r="AE197" s="18">
        <v>1</v>
      </c>
      <c r="AF197" s="18">
        <v>1</v>
      </c>
      <c r="AG197" s="18"/>
      <c r="AH197" s="18"/>
      <c r="AI197" s="19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</row>
    <row r="198" spans="2:72" ht="13" x14ac:dyDescent="0.25">
      <c r="B198" s="15"/>
      <c r="C198" s="80"/>
      <c r="D198" s="80"/>
      <c r="E198" s="15"/>
      <c r="F198" s="15"/>
      <c r="G198" s="15"/>
      <c r="H198" s="15"/>
      <c r="I198" s="15"/>
      <c r="J198" s="82"/>
      <c r="K198" s="82"/>
      <c r="L198" s="82"/>
      <c r="M198" s="82"/>
      <c r="N198" s="82"/>
      <c r="O198" s="82"/>
      <c r="P198" s="82"/>
      <c r="Q198" s="15"/>
      <c r="R198" s="58"/>
      <c r="S198" s="58"/>
      <c r="T198" s="138" t="s">
        <v>116</v>
      </c>
      <c r="U198" s="13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9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</row>
    <row r="199" spans="2:72" ht="13" x14ac:dyDescent="0.25">
      <c r="B199" s="15"/>
      <c r="C199" s="80"/>
      <c r="D199" s="80"/>
      <c r="E199" s="15"/>
      <c r="F199" s="15"/>
      <c r="G199" s="15"/>
      <c r="H199" s="15"/>
      <c r="I199" s="15"/>
      <c r="J199" s="82"/>
      <c r="K199" s="82"/>
      <c r="L199" s="82"/>
      <c r="M199" s="82"/>
      <c r="N199" s="82"/>
      <c r="O199" s="82"/>
      <c r="P199" s="82"/>
      <c r="Q199" s="15"/>
      <c r="R199" s="58"/>
      <c r="S199" s="5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9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</row>
    <row r="200" spans="2:72" ht="13" x14ac:dyDescent="0.25">
      <c r="B200" s="15"/>
      <c r="C200" s="80"/>
      <c r="D200" s="80"/>
      <c r="E200" s="15"/>
      <c r="F200" s="15"/>
      <c r="G200" s="15"/>
      <c r="H200" s="15"/>
      <c r="I200" s="15"/>
      <c r="J200" s="82"/>
      <c r="K200" s="82"/>
      <c r="L200" s="82"/>
      <c r="M200" s="82"/>
      <c r="N200" s="82"/>
      <c r="O200" s="82"/>
      <c r="P200" s="82"/>
      <c r="Q200" s="15"/>
      <c r="R200" s="58"/>
      <c r="S200" s="5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9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</row>
    <row r="201" spans="2:72" ht="13" x14ac:dyDescent="0.25">
      <c r="B201" s="15"/>
      <c r="C201" s="80"/>
      <c r="D201" s="80"/>
      <c r="E201" s="15"/>
      <c r="F201" s="15"/>
      <c r="G201" s="15"/>
      <c r="H201" s="15"/>
      <c r="I201" s="15"/>
      <c r="J201" s="82"/>
      <c r="K201" s="82"/>
      <c r="L201" s="82"/>
      <c r="M201" s="82"/>
      <c r="N201" s="82"/>
      <c r="O201" s="82"/>
      <c r="P201" s="82"/>
      <c r="Q201" s="15"/>
      <c r="R201" s="58"/>
      <c r="S201" s="5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9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</row>
    <row r="202" spans="2:72" ht="13" x14ac:dyDescent="0.25">
      <c r="B202" s="15"/>
      <c r="C202" s="80"/>
      <c r="D202" s="80"/>
      <c r="E202" s="15"/>
      <c r="F202" s="15"/>
      <c r="G202" s="15"/>
      <c r="H202" s="15"/>
      <c r="I202" s="15"/>
      <c r="J202" s="82"/>
      <c r="K202" s="82"/>
      <c r="L202" s="82"/>
      <c r="M202" s="82"/>
      <c r="N202" s="82"/>
      <c r="O202" s="82"/>
      <c r="P202" s="82"/>
      <c r="Q202" s="15"/>
      <c r="R202" s="58"/>
      <c r="S202" s="5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9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</row>
    <row r="203" spans="2:72" ht="13" x14ac:dyDescent="0.25">
      <c r="B203" s="15"/>
      <c r="C203" s="80"/>
      <c r="D203" s="80"/>
      <c r="E203" s="15"/>
      <c r="F203" s="15"/>
      <c r="G203" s="15"/>
      <c r="H203" s="15"/>
      <c r="I203" s="15"/>
      <c r="J203" s="82"/>
      <c r="K203" s="82"/>
      <c r="L203" s="82"/>
      <c r="M203" s="82"/>
      <c r="N203" s="82"/>
      <c r="O203" s="82"/>
      <c r="P203" s="82"/>
      <c r="Q203" s="15"/>
      <c r="R203" s="58"/>
      <c r="S203" s="5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9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</row>
    <row r="204" spans="2:72" ht="13" x14ac:dyDescent="0.25">
      <c r="B204" s="15"/>
      <c r="C204" s="80"/>
      <c r="D204" s="80"/>
      <c r="E204" s="15"/>
      <c r="F204" s="15"/>
      <c r="G204" s="15"/>
      <c r="H204" s="15"/>
      <c r="I204" s="15"/>
      <c r="J204" s="82"/>
      <c r="K204" s="82"/>
      <c r="L204" s="82"/>
      <c r="M204" s="82"/>
      <c r="N204" s="82"/>
      <c r="O204" s="82"/>
      <c r="P204" s="82"/>
      <c r="Q204" s="15"/>
      <c r="R204" s="58"/>
      <c r="S204" s="5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9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</row>
    <row r="205" spans="2:72" x14ac:dyDescent="0.25">
      <c r="B205" s="15"/>
      <c r="C205" s="80"/>
      <c r="D205" s="80"/>
      <c r="E205" s="15"/>
      <c r="F205" s="15"/>
      <c r="G205" s="15"/>
      <c r="H205" s="15"/>
      <c r="I205" s="15"/>
      <c r="J205" s="82"/>
      <c r="K205" s="82"/>
      <c r="L205" s="82"/>
      <c r="M205" s="82"/>
      <c r="N205" s="82"/>
      <c r="O205" s="82"/>
      <c r="P205" s="82"/>
      <c r="Q205" s="15"/>
      <c r="S205" s="83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80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</row>
    <row r="206" spans="2:72" x14ac:dyDescent="0.25">
      <c r="B206" s="15"/>
      <c r="C206" s="80"/>
      <c r="D206" s="80"/>
      <c r="E206" s="15"/>
      <c r="F206" s="15"/>
      <c r="G206" s="15"/>
      <c r="H206" s="15"/>
      <c r="I206" s="15"/>
      <c r="J206" s="82"/>
      <c r="K206" s="82"/>
      <c r="L206" s="82"/>
      <c r="M206" s="82"/>
      <c r="N206" s="82"/>
      <c r="O206" s="82"/>
      <c r="P206" s="82"/>
      <c r="Q206" s="15"/>
      <c r="R206" s="83"/>
      <c r="S206" s="83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80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</row>
    <row r="207" spans="2:72" x14ac:dyDescent="0.25">
      <c r="B207" s="15"/>
      <c r="C207" s="80"/>
      <c r="D207" s="80"/>
      <c r="E207" s="15"/>
      <c r="F207" s="15"/>
      <c r="G207" s="15"/>
      <c r="H207" s="15"/>
      <c r="I207" s="15"/>
      <c r="J207" s="82"/>
      <c r="K207" s="82"/>
      <c r="L207" s="82"/>
      <c r="M207" s="82"/>
      <c r="N207" s="82"/>
      <c r="O207" s="82"/>
      <c r="P207" s="82"/>
      <c r="Q207" s="15"/>
      <c r="R207" s="83"/>
      <c r="S207" s="83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80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</row>
    <row r="208" spans="2:72" x14ac:dyDescent="0.25">
      <c r="J208" s="2"/>
      <c r="K208" s="2"/>
      <c r="L208" s="2"/>
      <c r="M208" s="2"/>
      <c r="N208" s="2"/>
      <c r="O208" s="2"/>
      <c r="P208" s="2"/>
    </row>
    <row r="209" spans="10:16" x14ac:dyDescent="0.25">
      <c r="J209" s="2"/>
      <c r="K209" s="2"/>
      <c r="L209" s="2"/>
      <c r="M209" s="2"/>
      <c r="N209" s="2"/>
      <c r="O209" s="2"/>
      <c r="P209" s="2"/>
    </row>
    <row r="210" spans="10:16" x14ac:dyDescent="0.25">
      <c r="J210" s="2"/>
      <c r="K210" s="2"/>
      <c r="L210" s="2"/>
      <c r="M210" s="2"/>
      <c r="N210" s="2"/>
      <c r="O210" s="2"/>
      <c r="P210" s="2"/>
    </row>
    <row r="211" spans="10:16" x14ac:dyDescent="0.25">
      <c r="J211" s="2"/>
      <c r="K211" s="2"/>
      <c r="L211" s="2"/>
      <c r="M211" s="2"/>
      <c r="N211" s="2"/>
      <c r="O211" s="2"/>
      <c r="P211" s="2"/>
    </row>
    <row r="212" spans="10:16" x14ac:dyDescent="0.25">
      <c r="J212" s="2"/>
      <c r="K212" s="2"/>
      <c r="L212" s="2"/>
      <c r="M212" s="2"/>
      <c r="N212" s="2"/>
      <c r="O212" s="2"/>
      <c r="P212" s="2"/>
    </row>
    <row r="213" spans="10:16" x14ac:dyDescent="0.25">
      <c r="J213" s="2"/>
      <c r="K213" s="2"/>
      <c r="L213" s="2"/>
      <c r="M213" s="2"/>
      <c r="N213" s="2"/>
      <c r="O213" s="2"/>
      <c r="P213" s="2"/>
    </row>
    <row r="214" spans="10:16" x14ac:dyDescent="0.25">
      <c r="J214" s="2"/>
      <c r="K214" s="2"/>
      <c r="L214" s="2"/>
      <c r="M214" s="2"/>
      <c r="N214" s="2"/>
      <c r="O214" s="2"/>
      <c r="P214" s="2"/>
    </row>
    <row r="215" spans="10:16" x14ac:dyDescent="0.25">
      <c r="J215" s="2"/>
      <c r="K215" s="2"/>
      <c r="L215" s="2"/>
      <c r="M215" s="2"/>
      <c r="N215" s="2"/>
      <c r="O215" s="2"/>
      <c r="P215" s="2"/>
    </row>
    <row r="216" spans="10:16" x14ac:dyDescent="0.25">
      <c r="J216" s="2"/>
      <c r="K216" s="2"/>
      <c r="L216" s="2"/>
      <c r="M216" s="2"/>
      <c r="N216" s="2"/>
      <c r="O216" s="2"/>
      <c r="P216" s="2"/>
    </row>
    <row r="217" spans="10:16" x14ac:dyDescent="0.25">
      <c r="J217" s="2"/>
      <c r="K217" s="2"/>
      <c r="L217" s="2"/>
      <c r="M217" s="2"/>
      <c r="N217" s="2"/>
      <c r="O217" s="2"/>
      <c r="P217" s="2"/>
    </row>
    <row r="218" spans="10:16" x14ac:dyDescent="0.25">
      <c r="J218" s="2"/>
      <c r="K218" s="2"/>
      <c r="L218" s="2"/>
      <c r="M218" s="2"/>
      <c r="N218" s="2"/>
      <c r="O218" s="2"/>
      <c r="P218" s="2"/>
    </row>
    <row r="219" spans="10:16" x14ac:dyDescent="0.25">
      <c r="J219" s="2"/>
      <c r="K219" s="2"/>
      <c r="L219" s="2"/>
      <c r="M219" s="2"/>
      <c r="N219" s="2"/>
      <c r="O219" s="2"/>
      <c r="P219" s="2"/>
    </row>
    <row r="220" spans="10:16" x14ac:dyDescent="0.25">
      <c r="J220" s="2"/>
      <c r="K220" s="2"/>
      <c r="L220" s="2"/>
      <c r="M220" s="2"/>
      <c r="N220" s="2"/>
      <c r="O220" s="2"/>
      <c r="P220" s="2"/>
    </row>
    <row r="221" spans="10:16" x14ac:dyDescent="0.25">
      <c r="J221" s="2"/>
      <c r="K221" s="2"/>
      <c r="L221" s="2"/>
      <c r="M221" s="2"/>
      <c r="N221" s="2"/>
      <c r="O221" s="2"/>
      <c r="P221" s="2"/>
    </row>
    <row r="222" spans="10:16" x14ac:dyDescent="0.25">
      <c r="J222" s="2"/>
      <c r="K222" s="2"/>
      <c r="L222" s="2"/>
      <c r="M222" s="2"/>
      <c r="N222" s="2"/>
      <c r="O222" s="2"/>
      <c r="P222" s="2"/>
    </row>
    <row r="223" spans="10:16" x14ac:dyDescent="0.25">
      <c r="J223" s="2"/>
      <c r="K223" s="2"/>
      <c r="L223" s="2"/>
      <c r="M223" s="2"/>
      <c r="N223" s="2"/>
      <c r="O223" s="2"/>
      <c r="P223" s="2"/>
    </row>
    <row r="224" spans="10:16" x14ac:dyDescent="0.25">
      <c r="J224" s="2"/>
      <c r="K224" s="2"/>
      <c r="L224" s="2"/>
      <c r="M224" s="2"/>
      <c r="N224" s="2"/>
      <c r="O224" s="2"/>
      <c r="P224" s="2"/>
    </row>
    <row r="225" spans="10:16" x14ac:dyDescent="0.25">
      <c r="J225" s="2"/>
      <c r="K225" s="2"/>
      <c r="L225" s="2"/>
      <c r="M225" s="2"/>
      <c r="N225" s="2"/>
      <c r="O225" s="2"/>
      <c r="P225" s="2"/>
    </row>
    <row r="226" spans="10:16" x14ac:dyDescent="0.25">
      <c r="J226" s="2"/>
      <c r="K226" s="2"/>
      <c r="L226" s="2"/>
      <c r="M226" s="2"/>
      <c r="N226" s="2"/>
      <c r="O226" s="2"/>
      <c r="P226" s="2"/>
    </row>
    <row r="227" spans="10:16" x14ac:dyDescent="0.25">
      <c r="J227" s="2"/>
      <c r="K227" s="2"/>
      <c r="L227" s="2"/>
      <c r="M227" s="2"/>
      <c r="N227" s="2"/>
      <c r="O227" s="2"/>
      <c r="P227" s="2"/>
    </row>
    <row r="228" spans="10:16" x14ac:dyDescent="0.25">
      <c r="J228" s="2"/>
      <c r="K228" s="2"/>
      <c r="L228" s="2"/>
      <c r="M228" s="2"/>
      <c r="N228" s="2"/>
      <c r="O228" s="2"/>
      <c r="P228" s="2"/>
    </row>
    <row r="229" spans="10:16" x14ac:dyDescent="0.25">
      <c r="J229" s="2"/>
      <c r="K229" s="2"/>
      <c r="L229" s="2"/>
      <c r="M229" s="2"/>
      <c r="N229" s="2"/>
      <c r="O229" s="2"/>
      <c r="P229" s="2"/>
    </row>
    <row r="230" spans="10:16" x14ac:dyDescent="0.25">
      <c r="J230" s="2"/>
      <c r="K230" s="2"/>
      <c r="L230" s="2"/>
      <c r="M230" s="2"/>
      <c r="N230" s="2"/>
      <c r="O230" s="2"/>
      <c r="P230" s="2"/>
    </row>
    <row r="231" spans="10:16" x14ac:dyDescent="0.25">
      <c r="J231" s="2"/>
      <c r="K231" s="2"/>
      <c r="L231" s="2"/>
      <c r="M231" s="2"/>
      <c r="N231" s="2"/>
      <c r="O231" s="2"/>
      <c r="P231" s="2"/>
    </row>
    <row r="232" spans="10:16" x14ac:dyDescent="0.25">
      <c r="J232" s="2"/>
      <c r="K232" s="2"/>
      <c r="L232" s="2"/>
      <c r="M232" s="2"/>
      <c r="N232" s="2"/>
      <c r="O232" s="2"/>
      <c r="P232" s="2"/>
    </row>
    <row r="233" spans="10:16" x14ac:dyDescent="0.25">
      <c r="J233" s="2"/>
      <c r="K233" s="2"/>
      <c r="L233" s="2"/>
      <c r="M233" s="2"/>
      <c r="N233" s="2"/>
      <c r="O233" s="2"/>
      <c r="P233" s="2"/>
    </row>
    <row r="234" spans="10:16" x14ac:dyDescent="0.25">
      <c r="J234" s="2"/>
      <c r="K234" s="2"/>
      <c r="L234" s="2"/>
      <c r="M234" s="2"/>
      <c r="N234" s="2"/>
      <c r="O234" s="2"/>
      <c r="P234" s="2"/>
    </row>
    <row r="235" spans="10:16" x14ac:dyDescent="0.25">
      <c r="J235" s="2"/>
      <c r="K235" s="2"/>
      <c r="L235" s="2"/>
      <c r="M235" s="2"/>
      <c r="N235" s="2"/>
      <c r="O235" s="2"/>
      <c r="P235" s="2"/>
    </row>
    <row r="236" spans="10:16" x14ac:dyDescent="0.25">
      <c r="J236" s="2"/>
      <c r="K236" s="2"/>
      <c r="L236" s="2"/>
      <c r="M236" s="2"/>
      <c r="N236" s="2"/>
      <c r="O236" s="2"/>
      <c r="P236" s="2"/>
    </row>
    <row r="237" spans="10:16" x14ac:dyDescent="0.25">
      <c r="J237" s="2"/>
      <c r="K237" s="2"/>
      <c r="L237" s="2"/>
      <c r="M237" s="2"/>
      <c r="N237" s="2"/>
      <c r="O237" s="2"/>
      <c r="P237" s="2"/>
    </row>
    <row r="238" spans="10:16" x14ac:dyDescent="0.25">
      <c r="J238" s="2"/>
      <c r="K238" s="2"/>
      <c r="L238" s="2"/>
      <c r="M238" s="2"/>
      <c r="N238" s="2"/>
      <c r="O238" s="2"/>
      <c r="P238" s="2"/>
    </row>
    <row r="239" spans="10:16" x14ac:dyDescent="0.25">
      <c r="J239" s="2"/>
      <c r="K239" s="2"/>
      <c r="L239" s="2"/>
      <c r="M239" s="2"/>
      <c r="N239" s="2"/>
      <c r="O239" s="2"/>
      <c r="P239" s="2"/>
    </row>
    <row r="240" spans="10:16" x14ac:dyDescent="0.25">
      <c r="J240" s="2"/>
      <c r="K240" s="2"/>
      <c r="L240" s="2"/>
      <c r="M240" s="2"/>
      <c r="N240" s="2"/>
      <c r="O240" s="2"/>
      <c r="P240" s="2"/>
    </row>
    <row r="241" spans="10:16" x14ac:dyDescent="0.25">
      <c r="J241" s="2"/>
      <c r="K241" s="2"/>
      <c r="L241" s="2"/>
      <c r="M241" s="2"/>
      <c r="N241" s="2"/>
      <c r="O241" s="2"/>
      <c r="P241" s="2"/>
    </row>
    <row r="242" spans="10:16" x14ac:dyDescent="0.25">
      <c r="J242" s="2"/>
      <c r="K242" s="2"/>
      <c r="L242" s="2"/>
      <c r="M242" s="2"/>
      <c r="N242" s="2"/>
      <c r="O242" s="2"/>
      <c r="P242" s="2"/>
    </row>
    <row r="243" spans="10:16" x14ac:dyDescent="0.25">
      <c r="J243" s="2"/>
      <c r="K243" s="2"/>
      <c r="L243" s="2"/>
      <c r="M243" s="2"/>
      <c r="N243" s="2"/>
      <c r="O243" s="2"/>
      <c r="P243" s="2"/>
    </row>
    <row r="244" spans="10:16" x14ac:dyDescent="0.25">
      <c r="J244" s="2"/>
      <c r="K244" s="2"/>
      <c r="L244" s="2"/>
      <c r="M244" s="2"/>
      <c r="N244" s="2"/>
      <c r="O244" s="2"/>
      <c r="P244" s="2"/>
    </row>
    <row r="245" spans="10:16" x14ac:dyDescent="0.25">
      <c r="J245" s="2"/>
      <c r="K245" s="2"/>
      <c r="L245" s="2"/>
      <c r="M245" s="2"/>
      <c r="N245" s="2"/>
      <c r="O245" s="2"/>
      <c r="P245" s="2"/>
    </row>
    <row r="246" spans="10:16" x14ac:dyDescent="0.25">
      <c r="J246" s="2"/>
      <c r="K246" s="2"/>
      <c r="L246" s="2"/>
      <c r="M246" s="2"/>
      <c r="N246" s="2"/>
      <c r="O246" s="2"/>
      <c r="P246" s="2"/>
    </row>
    <row r="247" spans="10:16" x14ac:dyDescent="0.25">
      <c r="J247" s="2"/>
      <c r="K247" s="2"/>
      <c r="L247" s="2"/>
      <c r="M247" s="2"/>
      <c r="N247" s="2"/>
      <c r="O247" s="2"/>
      <c r="P247" s="2"/>
    </row>
    <row r="248" spans="10:16" x14ac:dyDescent="0.25">
      <c r="J248" s="2"/>
      <c r="K248" s="2"/>
      <c r="L248" s="2"/>
      <c r="M248" s="2"/>
      <c r="N248" s="2"/>
      <c r="O248" s="2"/>
      <c r="P248" s="2"/>
    </row>
    <row r="249" spans="10:16" x14ac:dyDescent="0.25">
      <c r="J249" s="1"/>
      <c r="K249" s="1"/>
      <c r="L249" s="1"/>
      <c r="M249" s="1"/>
      <c r="N249" s="1"/>
      <c r="O249" s="1"/>
      <c r="P249" s="1"/>
    </row>
    <row r="250" spans="10:16" x14ac:dyDescent="0.25">
      <c r="J250" s="1"/>
      <c r="K250" s="1"/>
      <c r="L250" s="1"/>
      <c r="M250" s="1"/>
      <c r="N250" s="1"/>
      <c r="O250" s="1"/>
      <c r="P250" s="1"/>
    </row>
    <row r="251" spans="10:16" x14ac:dyDescent="0.25">
      <c r="J251" s="1"/>
      <c r="K251" s="1"/>
      <c r="L251" s="1"/>
      <c r="M251" s="1"/>
      <c r="N251" s="1"/>
      <c r="O251" s="1"/>
      <c r="P251" s="1"/>
    </row>
    <row r="252" spans="10:16" x14ac:dyDescent="0.25">
      <c r="J252" s="1"/>
      <c r="K252" s="1"/>
      <c r="L252" s="1"/>
      <c r="M252" s="1"/>
      <c r="N252" s="1"/>
      <c r="O252" s="1"/>
      <c r="P252" s="1"/>
    </row>
    <row r="253" spans="10:16" x14ac:dyDescent="0.25">
      <c r="J253" s="1"/>
      <c r="K253" s="1"/>
      <c r="L253" s="1"/>
      <c r="M253" s="1"/>
      <c r="N253" s="1"/>
      <c r="O253" s="1"/>
      <c r="P253" s="1"/>
    </row>
    <row r="254" spans="10:16" x14ac:dyDescent="0.25">
      <c r="J254" s="1"/>
      <c r="K254" s="1"/>
      <c r="L254" s="1"/>
      <c r="M254" s="1"/>
      <c r="N254" s="1"/>
      <c r="O254" s="1"/>
      <c r="P254" s="1"/>
    </row>
    <row r="255" spans="10:16" x14ac:dyDescent="0.25">
      <c r="J255" s="1"/>
      <c r="K255" s="1"/>
      <c r="L255" s="1"/>
      <c r="M255" s="1"/>
      <c r="N255" s="1"/>
      <c r="O255" s="1"/>
      <c r="P255" s="1"/>
    </row>
    <row r="256" spans="10:16" x14ac:dyDescent="0.25">
      <c r="J256" s="1"/>
      <c r="K256" s="1"/>
      <c r="L256" s="1"/>
      <c r="M256" s="1"/>
      <c r="N256" s="1"/>
      <c r="O256" s="1"/>
      <c r="P256" s="1"/>
    </row>
    <row r="257" spans="10:16" x14ac:dyDescent="0.25">
      <c r="J257" s="1"/>
      <c r="K257" s="1"/>
      <c r="L257" s="1"/>
      <c r="M257" s="1"/>
      <c r="N257" s="1"/>
      <c r="O257" s="1"/>
      <c r="P257" s="1"/>
    </row>
    <row r="258" spans="10:16" x14ac:dyDescent="0.25">
      <c r="J258" s="1"/>
      <c r="K258" s="1"/>
      <c r="L258" s="1"/>
      <c r="M258" s="1"/>
      <c r="N258" s="1"/>
      <c r="O258" s="1"/>
      <c r="P258" s="1"/>
    </row>
    <row r="259" spans="10:16" x14ac:dyDescent="0.25">
      <c r="J259" s="1"/>
      <c r="K259" s="1"/>
      <c r="L259" s="1"/>
      <c r="M259" s="1"/>
      <c r="N259" s="1"/>
      <c r="O259" s="1"/>
      <c r="P259" s="1"/>
    </row>
    <row r="260" spans="10:16" x14ac:dyDescent="0.25">
      <c r="J260" s="1"/>
      <c r="K260" s="1"/>
      <c r="L260" s="1"/>
      <c r="M260" s="1"/>
      <c r="N260" s="1"/>
      <c r="O260" s="1"/>
      <c r="P260" s="1"/>
    </row>
    <row r="261" spans="10:16" x14ac:dyDescent="0.25">
      <c r="J261" s="1"/>
      <c r="K261" s="1"/>
      <c r="L261" s="1"/>
      <c r="M261" s="1"/>
      <c r="N261" s="1"/>
      <c r="O261" s="1"/>
      <c r="P261" s="1"/>
    </row>
    <row r="262" spans="10:16" x14ac:dyDescent="0.25">
      <c r="J262" s="1"/>
      <c r="K262" s="1"/>
      <c r="L262" s="1"/>
      <c r="M262" s="1"/>
      <c r="N262" s="1"/>
      <c r="O262" s="1"/>
      <c r="P262" s="1"/>
    </row>
    <row r="263" spans="10:16" x14ac:dyDescent="0.25">
      <c r="J263" s="1"/>
      <c r="K263" s="1"/>
      <c r="L263" s="1"/>
      <c r="M263" s="1"/>
      <c r="N263" s="1"/>
      <c r="O263" s="1"/>
      <c r="P263" s="1"/>
    </row>
    <row r="264" spans="10:16" x14ac:dyDescent="0.25">
      <c r="J264" s="1"/>
      <c r="K264" s="1"/>
      <c r="L264" s="1"/>
      <c r="M264" s="1"/>
      <c r="N264" s="1"/>
      <c r="O264" s="1"/>
      <c r="P264" s="1"/>
    </row>
    <row r="265" spans="10:16" x14ac:dyDescent="0.25">
      <c r="J265" s="1"/>
      <c r="K265" s="1"/>
      <c r="L265" s="1"/>
      <c r="M265" s="1"/>
      <c r="N265" s="1"/>
      <c r="O265" s="1"/>
      <c r="P265" s="1"/>
    </row>
    <row r="266" spans="10:16" x14ac:dyDescent="0.25">
      <c r="J266" s="1"/>
      <c r="K266" s="1"/>
      <c r="L266" s="1"/>
      <c r="M266" s="1"/>
      <c r="N266" s="1"/>
      <c r="O266" s="1"/>
      <c r="P266" s="1"/>
    </row>
    <row r="267" spans="10:16" x14ac:dyDescent="0.25">
      <c r="J267" s="1"/>
      <c r="K267" s="1"/>
      <c r="L267" s="1"/>
      <c r="M267" s="1"/>
      <c r="N267" s="1"/>
      <c r="O267" s="1"/>
      <c r="P267" s="1"/>
    </row>
    <row r="268" spans="10:16" x14ac:dyDescent="0.25">
      <c r="J268" s="1"/>
      <c r="K268" s="1"/>
      <c r="L268" s="1"/>
      <c r="M268" s="1"/>
      <c r="N268" s="1"/>
      <c r="O268" s="1"/>
      <c r="P268" s="1"/>
    </row>
  </sheetData>
  <sortState xmlns:xlrd2="http://schemas.microsoft.com/office/spreadsheetml/2017/richdata2" ref="A206:CQ212">
    <sortCondition ref="J206:J212"/>
  </sortState>
  <mergeCells count="16">
    <mergeCell ref="S6:AH6"/>
    <mergeCell ref="J192:Q192"/>
    <mergeCell ref="J193:Q193"/>
    <mergeCell ref="J188:Q188"/>
    <mergeCell ref="J189:Q189"/>
    <mergeCell ref="J190:Q190"/>
    <mergeCell ref="K7:P8"/>
    <mergeCell ref="Q7:Q8"/>
    <mergeCell ref="J7:J8"/>
    <mergeCell ref="J6:Q6"/>
    <mergeCell ref="Q3:R3"/>
    <mergeCell ref="Q4:R4"/>
    <mergeCell ref="E5:I5"/>
    <mergeCell ref="C7:C8"/>
    <mergeCell ref="F7:F8"/>
    <mergeCell ref="E6:F6"/>
  </mergeCells>
  <phoneticPr fontId="0" type="noConversion"/>
  <conditionalFormatting sqref="S12:AG51 S190:AG190 S192:AG192 S53:AG56 S74:AG74 S76:AG76 S98:AG98 S179:AG186">
    <cfRule type="cellIs" dxfId="490" priority="899" operator="greaterThan">
      <formula>0</formula>
    </cfRule>
  </conditionalFormatting>
  <conditionalFormatting sqref="C9 C4:C7">
    <cfRule type="cellIs" dxfId="489" priority="572" operator="equal">
      <formula>"Complete"</formula>
    </cfRule>
    <cfRule type="cellIs" dxfId="488" priority="573" operator="equal">
      <formula>"In Progress"</formula>
    </cfRule>
    <cfRule type="cellIs" dxfId="487" priority="574" operator="equal">
      <formula>"Not Started"</formula>
    </cfRule>
  </conditionalFormatting>
  <conditionalFormatting sqref="C186">
    <cfRule type="cellIs" dxfId="486" priority="534" operator="equal">
      <formula>"Complete"</formula>
    </cfRule>
    <cfRule type="cellIs" dxfId="485" priority="535" operator="equal">
      <formula>"In Progress"</formula>
    </cfRule>
    <cfRule type="cellIs" dxfId="484" priority="536" operator="equal">
      <formula>"Open"</formula>
    </cfRule>
  </conditionalFormatting>
  <conditionalFormatting sqref="S52:AG52">
    <cfRule type="cellIs" dxfId="483" priority="526" operator="greaterThan">
      <formula>0</formula>
    </cfRule>
  </conditionalFormatting>
  <conditionalFormatting sqref="C12:C16 C180:C185 C56 C39:C53 C24:C37 C18:C22 C74">
    <cfRule type="cellIs" dxfId="482" priority="517" operator="equal">
      <formula>"Complete"</formula>
    </cfRule>
    <cfRule type="cellIs" dxfId="481" priority="518" operator="equal">
      <formula>"In Progress"</formula>
    </cfRule>
    <cfRule type="cellIs" dxfId="480" priority="519" operator="equal">
      <formula>"Not Started"</formula>
    </cfRule>
  </conditionalFormatting>
  <conditionalFormatting sqref="F7">
    <cfRule type="cellIs" dxfId="479" priority="514" operator="equal">
      <formula>"Complete"</formula>
    </cfRule>
    <cfRule type="cellIs" dxfId="478" priority="515" operator="equal">
      <formula>"In Progress"</formula>
    </cfRule>
    <cfRule type="cellIs" dxfId="477" priority="516" operator="equal">
      <formula>"Not Started"</formula>
    </cfRule>
  </conditionalFormatting>
  <conditionalFormatting sqref="S11:AG11">
    <cfRule type="cellIs" dxfId="476" priority="513" operator="greaterThan">
      <formula>0</formula>
    </cfRule>
  </conditionalFormatting>
  <conditionalFormatting sqref="S57:AG57">
    <cfRule type="cellIs" dxfId="475" priority="512" operator="greaterThan">
      <formula>0</formula>
    </cfRule>
  </conditionalFormatting>
  <conditionalFormatting sqref="C57">
    <cfRule type="cellIs" dxfId="474" priority="509" operator="equal">
      <formula>"Complete"</formula>
    </cfRule>
    <cfRule type="cellIs" dxfId="473" priority="510" operator="equal">
      <formula>"In Progress"</formula>
    </cfRule>
    <cfRule type="cellIs" dxfId="472" priority="511" operator="equal">
      <formula>"Not Started"</formula>
    </cfRule>
  </conditionalFormatting>
  <conditionalFormatting sqref="S58:AG58">
    <cfRule type="cellIs" dxfId="471" priority="508" operator="greaterThan">
      <formula>0</formula>
    </cfRule>
  </conditionalFormatting>
  <conditionalFormatting sqref="C58">
    <cfRule type="cellIs" dxfId="470" priority="505" operator="equal">
      <formula>"Complete"</formula>
    </cfRule>
    <cfRule type="cellIs" dxfId="469" priority="506" operator="equal">
      <formula>"In Progress"</formula>
    </cfRule>
    <cfRule type="cellIs" dxfId="468" priority="507" operator="equal">
      <formula>"Not Started"</formula>
    </cfRule>
  </conditionalFormatting>
  <conditionalFormatting sqref="S59:AG59">
    <cfRule type="cellIs" dxfId="467" priority="504" operator="greaterThan">
      <formula>0</formula>
    </cfRule>
  </conditionalFormatting>
  <conditionalFormatting sqref="C59">
    <cfRule type="cellIs" dxfId="466" priority="501" operator="equal">
      <formula>"Complete"</formula>
    </cfRule>
    <cfRule type="cellIs" dxfId="465" priority="502" operator="equal">
      <formula>"In Progress"</formula>
    </cfRule>
    <cfRule type="cellIs" dxfId="464" priority="503" operator="equal">
      <formula>"Not Started"</formula>
    </cfRule>
  </conditionalFormatting>
  <conditionalFormatting sqref="S60:AG60">
    <cfRule type="cellIs" dxfId="463" priority="500" operator="greaterThan">
      <formula>0</formula>
    </cfRule>
  </conditionalFormatting>
  <conditionalFormatting sqref="C60">
    <cfRule type="cellIs" dxfId="462" priority="497" operator="equal">
      <formula>"Complete"</formula>
    </cfRule>
    <cfRule type="cellIs" dxfId="461" priority="498" operator="equal">
      <formula>"In Progress"</formula>
    </cfRule>
    <cfRule type="cellIs" dxfId="460" priority="499" operator="equal">
      <formula>"Not Started"</formula>
    </cfRule>
  </conditionalFormatting>
  <conditionalFormatting sqref="S62:AG62">
    <cfRule type="cellIs" dxfId="459" priority="496" operator="greaterThan">
      <formula>0</formula>
    </cfRule>
  </conditionalFormatting>
  <conditionalFormatting sqref="C62">
    <cfRule type="cellIs" dxfId="458" priority="493" operator="equal">
      <formula>"Complete"</formula>
    </cfRule>
    <cfRule type="cellIs" dxfId="457" priority="494" operator="equal">
      <formula>"In Progress"</formula>
    </cfRule>
    <cfRule type="cellIs" dxfId="456" priority="495" operator="equal">
      <formula>"Not Started"</formula>
    </cfRule>
  </conditionalFormatting>
  <conditionalFormatting sqref="S63:AG63">
    <cfRule type="cellIs" dxfId="455" priority="492" operator="greaterThan">
      <formula>0</formula>
    </cfRule>
  </conditionalFormatting>
  <conditionalFormatting sqref="C63">
    <cfRule type="cellIs" dxfId="454" priority="489" operator="equal">
      <formula>"Complete"</formula>
    </cfRule>
    <cfRule type="cellIs" dxfId="453" priority="490" operator="equal">
      <formula>"In Progress"</formula>
    </cfRule>
    <cfRule type="cellIs" dxfId="452" priority="491" operator="equal">
      <formula>"Not Started"</formula>
    </cfRule>
  </conditionalFormatting>
  <conditionalFormatting sqref="S71:AG71">
    <cfRule type="cellIs" dxfId="451" priority="488" operator="greaterThan">
      <formula>0</formula>
    </cfRule>
  </conditionalFormatting>
  <conditionalFormatting sqref="C71">
    <cfRule type="cellIs" dxfId="450" priority="485" operator="equal">
      <formula>"Complete"</formula>
    </cfRule>
    <cfRule type="cellIs" dxfId="449" priority="486" operator="equal">
      <formula>"In Progress"</formula>
    </cfRule>
    <cfRule type="cellIs" dxfId="448" priority="487" operator="equal">
      <formula>"Not Started"</formula>
    </cfRule>
  </conditionalFormatting>
  <conditionalFormatting sqref="S72:AG72">
    <cfRule type="cellIs" dxfId="447" priority="484" operator="greaterThan">
      <formula>0</formula>
    </cfRule>
  </conditionalFormatting>
  <conditionalFormatting sqref="C72">
    <cfRule type="cellIs" dxfId="446" priority="481" operator="equal">
      <formula>"Complete"</formula>
    </cfRule>
    <cfRule type="cellIs" dxfId="445" priority="482" operator="equal">
      <formula>"In Progress"</formula>
    </cfRule>
    <cfRule type="cellIs" dxfId="444" priority="483" operator="equal">
      <formula>"Not Started"</formula>
    </cfRule>
  </conditionalFormatting>
  <conditionalFormatting sqref="S73:AG73">
    <cfRule type="cellIs" dxfId="443" priority="480" operator="greaterThan">
      <formula>0</formula>
    </cfRule>
  </conditionalFormatting>
  <conditionalFormatting sqref="C73">
    <cfRule type="cellIs" dxfId="442" priority="477" operator="equal">
      <formula>"Complete"</formula>
    </cfRule>
    <cfRule type="cellIs" dxfId="441" priority="478" operator="equal">
      <formula>"In Progress"</formula>
    </cfRule>
    <cfRule type="cellIs" dxfId="440" priority="479" operator="equal">
      <formula>"Not Started"</formula>
    </cfRule>
  </conditionalFormatting>
  <conditionalFormatting sqref="C70">
    <cfRule type="cellIs" dxfId="439" priority="465" operator="equal">
      <formula>"Complete"</formula>
    </cfRule>
    <cfRule type="cellIs" dxfId="438" priority="466" operator="equal">
      <formula>"In Progress"</formula>
    </cfRule>
    <cfRule type="cellIs" dxfId="437" priority="467" operator="equal">
      <formula>"Not Started"</formula>
    </cfRule>
  </conditionalFormatting>
  <conditionalFormatting sqref="S61:AG61">
    <cfRule type="cellIs" dxfId="436" priority="476" operator="greaterThan">
      <formula>0</formula>
    </cfRule>
  </conditionalFormatting>
  <conditionalFormatting sqref="C61">
    <cfRule type="cellIs" dxfId="435" priority="473" operator="equal">
      <formula>"Complete"</formula>
    </cfRule>
    <cfRule type="cellIs" dxfId="434" priority="474" operator="equal">
      <formula>"In Progress"</formula>
    </cfRule>
    <cfRule type="cellIs" dxfId="433" priority="475" operator="equal">
      <formula>"Not Started"</formula>
    </cfRule>
  </conditionalFormatting>
  <conditionalFormatting sqref="S69:AG69">
    <cfRule type="cellIs" dxfId="432" priority="472" operator="greaterThan">
      <formula>0</formula>
    </cfRule>
  </conditionalFormatting>
  <conditionalFormatting sqref="C69">
    <cfRule type="cellIs" dxfId="431" priority="469" operator="equal">
      <formula>"Complete"</formula>
    </cfRule>
    <cfRule type="cellIs" dxfId="430" priority="470" operator="equal">
      <formula>"In Progress"</formula>
    </cfRule>
    <cfRule type="cellIs" dxfId="429" priority="471" operator="equal">
      <formula>"Not Started"</formula>
    </cfRule>
  </conditionalFormatting>
  <conditionalFormatting sqref="C75">
    <cfRule type="cellIs" dxfId="428" priority="461" operator="equal">
      <formula>"Complete"</formula>
    </cfRule>
    <cfRule type="cellIs" dxfId="427" priority="462" operator="equal">
      <formula>"In Progress"</formula>
    </cfRule>
    <cfRule type="cellIs" dxfId="426" priority="463" operator="equal">
      <formula>"Not Started"</formula>
    </cfRule>
  </conditionalFormatting>
  <conditionalFormatting sqref="S70:AG70">
    <cfRule type="cellIs" dxfId="425" priority="468" operator="greaterThan">
      <formula>0</formula>
    </cfRule>
  </conditionalFormatting>
  <conditionalFormatting sqref="C77">
    <cfRule type="cellIs" dxfId="424" priority="457" operator="equal">
      <formula>"Complete"</formula>
    </cfRule>
    <cfRule type="cellIs" dxfId="423" priority="458" operator="equal">
      <formula>"In Progress"</formula>
    </cfRule>
    <cfRule type="cellIs" dxfId="422" priority="459" operator="equal">
      <formula>"Not Started"</formula>
    </cfRule>
  </conditionalFormatting>
  <conditionalFormatting sqref="S75:AG75">
    <cfRule type="cellIs" dxfId="421" priority="464" operator="greaterThan">
      <formula>0</formula>
    </cfRule>
  </conditionalFormatting>
  <conditionalFormatting sqref="C87">
    <cfRule type="cellIs" dxfId="420" priority="453" operator="equal">
      <formula>"Complete"</formula>
    </cfRule>
    <cfRule type="cellIs" dxfId="419" priority="454" operator="equal">
      <formula>"In Progress"</formula>
    </cfRule>
    <cfRule type="cellIs" dxfId="418" priority="455" operator="equal">
      <formula>"Not Started"</formula>
    </cfRule>
  </conditionalFormatting>
  <conditionalFormatting sqref="S77:AG77">
    <cfRule type="cellIs" dxfId="417" priority="460" operator="greaterThan">
      <formula>0</formula>
    </cfRule>
  </conditionalFormatting>
  <conditionalFormatting sqref="C78">
    <cfRule type="cellIs" dxfId="416" priority="449" operator="equal">
      <formula>"Complete"</formula>
    </cfRule>
    <cfRule type="cellIs" dxfId="415" priority="450" operator="equal">
      <formula>"In Progress"</formula>
    </cfRule>
    <cfRule type="cellIs" dxfId="414" priority="451" operator="equal">
      <formula>"Not Started"</formula>
    </cfRule>
  </conditionalFormatting>
  <conditionalFormatting sqref="S87:AG87">
    <cfRule type="cellIs" dxfId="413" priority="456" operator="greaterThan">
      <formula>0</formula>
    </cfRule>
  </conditionalFormatting>
  <conditionalFormatting sqref="C81">
    <cfRule type="cellIs" dxfId="412" priority="445" operator="equal">
      <formula>"Complete"</formula>
    </cfRule>
    <cfRule type="cellIs" dxfId="411" priority="446" operator="equal">
      <formula>"In Progress"</formula>
    </cfRule>
    <cfRule type="cellIs" dxfId="410" priority="447" operator="equal">
      <formula>"Not Started"</formula>
    </cfRule>
  </conditionalFormatting>
  <conditionalFormatting sqref="S78:AG78">
    <cfRule type="cellIs" dxfId="409" priority="452" operator="greaterThan">
      <formula>0</formula>
    </cfRule>
  </conditionalFormatting>
  <conditionalFormatting sqref="C86">
    <cfRule type="cellIs" dxfId="408" priority="441" operator="equal">
      <formula>"Complete"</formula>
    </cfRule>
    <cfRule type="cellIs" dxfId="407" priority="442" operator="equal">
      <formula>"In Progress"</formula>
    </cfRule>
    <cfRule type="cellIs" dxfId="406" priority="443" operator="equal">
      <formula>"Not Started"</formula>
    </cfRule>
  </conditionalFormatting>
  <conditionalFormatting sqref="S81:AG81">
    <cfRule type="cellIs" dxfId="405" priority="448" operator="greaterThan">
      <formula>0</formula>
    </cfRule>
  </conditionalFormatting>
  <conditionalFormatting sqref="C85">
    <cfRule type="cellIs" dxfId="404" priority="437" operator="equal">
      <formula>"Complete"</formula>
    </cfRule>
    <cfRule type="cellIs" dxfId="403" priority="438" operator="equal">
      <formula>"In Progress"</formula>
    </cfRule>
    <cfRule type="cellIs" dxfId="402" priority="439" operator="equal">
      <formula>"Not Started"</formula>
    </cfRule>
  </conditionalFormatting>
  <conditionalFormatting sqref="S86:AG86">
    <cfRule type="cellIs" dxfId="401" priority="444" operator="greaterThan">
      <formula>0</formula>
    </cfRule>
  </conditionalFormatting>
  <conditionalFormatting sqref="C79">
    <cfRule type="cellIs" dxfId="400" priority="433" operator="equal">
      <formula>"Complete"</formula>
    </cfRule>
    <cfRule type="cellIs" dxfId="399" priority="434" operator="equal">
      <formula>"In Progress"</formula>
    </cfRule>
    <cfRule type="cellIs" dxfId="398" priority="435" operator="equal">
      <formula>"Not Started"</formula>
    </cfRule>
  </conditionalFormatting>
  <conditionalFormatting sqref="S85:AG85">
    <cfRule type="cellIs" dxfId="397" priority="440" operator="greaterThan">
      <formula>0</formula>
    </cfRule>
  </conditionalFormatting>
  <conditionalFormatting sqref="C80">
    <cfRule type="cellIs" dxfId="396" priority="429" operator="equal">
      <formula>"Complete"</formula>
    </cfRule>
    <cfRule type="cellIs" dxfId="395" priority="430" operator="equal">
      <formula>"In Progress"</formula>
    </cfRule>
    <cfRule type="cellIs" dxfId="394" priority="431" operator="equal">
      <formula>"Not Started"</formula>
    </cfRule>
  </conditionalFormatting>
  <conditionalFormatting sqref="S79:AG79">
    <cfRule type="cellIs" dxfId="393" priority="436" operator="greaterThan">
      <formula>0</formula>
    </cfRule>
  </conditionalFormatting>
  <conditionalFormatting sqref="C82">
    <cfRule type="cellIs" dxfId="392" priority="421" operator="equal">
      <formula>"Complete"</formula>
    </cfRule>
    <cfRule type="cellIs" dxfId="391" priority="422" operator="equal">
      <formula>"In Progress"</formula>
    </cfRule>
    <cfRule type="cellIs" dxfId="390" priority="423" operator="equal">
      <formula>"Not Started"</formula>
    </cfRule>
  </conditionalFormatting>
  <conditionalFormatting sqref="S80:AG80">
    <cfRule type="cellIs" dxfId="389" priority="432" operator="greaterThan">
      <formula>0</formula>
    </cfRule>
  </conditionalFormatting>
  <conditionalFormatting sqref="C83">
    <cfRule type="cellIs" dxfId="388" priority="417" operator="equal">
      <formula>"Complete"</formula>
    </cfRule>
    <cfRule type="cellIs" dxfId="387" priority="418" operator="equal">
      <formula>"In Progress"</formula>
    </cfRule>
    <cfRule type="cellIs" dxfId="386" priority="419" operator="equal">
      <formula>"Not Started"</formula>
    </cfRule>
  </conditionalFormatting>
  <conditionalFormatting sqref="S82:AG82">
    <cfRule type="cellIs" dxfId="385" priority="424" operator="greaterThan">
      <formula>0</formula>
    </cfRule>
  </conditionalFormatting>
  <conditionalFormatting sqref="C84">
    <cfRule type="cellIs" dxfId="384" priority="413" operator="equal">
      <formula>"Complete"</formula>
    </cfRule>
    <cfRule type="cellIs" dxfId="383" priority="414" operator="equal">
      <formula>"In Progress"</formula>
    </cfRule>
    <cfRule type="cellIs" dxfId="382" priority="415" operator="equal">
      <formula>"Not Started"</formula>
    </cfRule>
  </conditionalFormatting>
  <conditionalFormatting sqref="S83:AG83">
    <cfRule type="cellIs" dxfId="381" priority="420" operator="greaterThan">
      <formula>0</formula>
    </cfRule>
  </conditionalFormatting>
  <conditionalFormatting sqref="C88">
    <cfRule type="cellIs" dxfId="380" priority="409" operator="equal">
      <formula>"Complete"</formula>
    </cfRule>
    <cfRule type="cellIs" dxfId="379" priority="410" operator="equal">
      <formula>"In Progress"</formula>
    </cfRule>
    <cfRule type="cellIs" dxfId="378" priority="411" operator="equal">
      <formula>"Not Started"</formula>
    </cfRule>
  </conditionalFormatting>
  <conditionalFormatting sqref="S84:AG84">
    <cfRule type="cellIs" dxfId="377" priority="416" operator="greaterThan">
      <formula>0</formula>
    </cfRule>
  </conditionalFormatting>
  <conditionalFormatting sqref="C96">
    <cfRule type="cellIs" dxfId="376" priority="401" operator="equal">
      <formula>"Complete"</formula>
    </cfRule>
    <cfRule type="cellIs" dxfId="375" priority="402" operator="equal">
      <formula>"In Progress"</formula>
    </cfRule>
    <cfRule type="cellIs" dxfId="374" priority="403" operator="equal">
      <formula>"Not Started"</formula>
    </cfRule>
  </conditionalFormatting>
  <conditionalFormatting sqref="S88:AG88">
    <cfRule type="cellIs" dxfId="373" priority="412" operator="greaterThan">
      <formula>0</formula>
    </cfRule>
  </conditionalFormatting>
  <conditionalFormatting sqref="C97">
    <cfRule type="cellIs" dxfId="372" priority="397" operator="equal">
      <formula>"Complete"</formula>
    </cfRule>
    <cfRule type="cellIs" dxfId="371" priority="398" operator="equal">
      <formula>"In Progress"</formula>
    </cfRule>
    <cfRule type="cellIs" dxfId="370" priority="399" operator="equal">
      <formula>"Not Started"</formula>
    </cfRule>
  </conditionalFormatting>
  <conditionalFormatting sqref="S96:AG96">
    <cfRule type="cellIs" dxfId="369" priority="404" operator="greaterThan">
      <formula>0</formula>
    </cfRule>
  </conditionalFormatting>
  <conditionalFormatting sqref="C89">
    <cfRule type="cellIs" dxfId="368" priority="393" operator="equal">
      <formula>"Complete"</formula>
    </cfRule>
    <cfRule type="cellIs" dxfId="367" priority="394" operator="equal">
      <formula>"In Progress"</formula>
    </cfRule>
    <cfRule type="cellIs" dxfId="366" priority="395" operator="equal">
      <formula>"Not Started"</formula>
    </cfRule>
  </conditionalFormatting>
  <conditionalFormatting sqref="S97:AG97">
    <cfRule type="cellIs" dxfId="365" priority="400" operator="greaterThan">
      <formula>0</formula>
    </cfRule>
  </conditionalFormatting>
  <conditionalFormatting sqref="S89:AG89">
    <cfRule type="cellIs" dxfId="364" priority="396" operator="greaterThan">
      <formula>0</formula>
    </cfRule>
  </conditionalFormatting>
  <conditionalFormatting sqref="C90">
    <cfRule type="cellIs" dxfId="363" priority="389" operator="equal">
      <formula>"Complete"</formula>
    </cfRule>
    <cfRule type="cellIs" dxfId="362" priority="390" operator="equal">
      <formula>"In Progress"</formula>
    </cfRule>
    <cfRule type="cellIs" dxfId="361" priority="391" operator="equal">
      <formula>"Not Started"</formula>
    </cfRule>
  </conditionalFormatting>
  <conditionalFormatting sqref="C126">
    <cfRule type="cellIs" dxfId="360" priority="381" operator="equal">
      <formula>"Complete"</formula>
    </cfRule>
    <cfRule type="cellIs" dxfId="359" priority="382" operator="equal">
      <formula>"In Progress"</formula>
    </cfRule>
    <cfRule type="cellIs" dxfId="358" priority="383" operator="equal">
      <formula>"Not Started"</formula>
    </cfRule>
  </conditionalFormatting>
  <conditionalFormatting sqref="S90:AG90">
    <cfRule type="cellIs" dxfId="357" priority="392" operator="greaterThan">
      <formula>0</formula>
    </cfRule>
  </conditionalFormatting>
  <conditionalFormatting sqref="C127">
    <cfRule type="cellIs" dxfId="356" priority="377" operator="equal">
      <formula>"Complete"</formula>
    </cfRule>
    <cfRule type="cellIs" dxfId="355" priority="378" operator="equal">
      <formula>"In Progress"</formula>
    </cfRule>
    <cfRule type="cellIs" dxfId="354" priority="379" operator="equal">
      <formula>"Not Started"</formula>
    </cfRule>
  </conditionalFormatting>
  <conditionalFormatting sqref="S126:AG126">
    <cfRule type="cellIs" dxfId="353" priority="384" operator="greaterThan">
      <formula>0</formula>
    </cfRule>
  </conditionalFormatting>
  <conditionalFormatting sqref="C128">
    <cfRule type="cellIs" dxfId="352" priority="373" operator="equal">
      <formula>"Complete"</formula>
    </cfRule>
    <cfRule type="cellIs" dxfId="351" priority="374" operator="equal">
      <formula>"In Progress"</formula>
    </cfRule>
    <cfRule type="cellIs" dxfId="350" priority="375" operator="equal">
      <formula>"Not Started"</formula>
    </cfRule>
  </conditionalFormatting>
  <conditionalFormatting sqref="S91:AG91">
    <cfRule type="cellIs" dxfId="349" priority="388" operator="greaterThan">
      <formula>0</formula>
    </cfRule>
  </conditionalFormatting>
  <conditionalFormatting sqref="C91">
    <cfRule type="cellIs" dxfId="348" priority="385" operator="equal">
      <formula>"Complete"</formula>
    </cfRule>
    <cfRule type="cellIs" dxfId="347" priority="386" operator="equal">
      <formula>"In Progress"</formula>
    </cfRule>
    <cfRule type="cellIs" dxfId="346" priority="387" operator="equal">
      <formula>"Not Started"</formula>
    </cfRule>
  </conditionalFormatting>
  <conditionalFormatting sqref="S127:AG127">
    <cfRule type="cellIs" dxfId="345" priority="380" operator="greaterThan">
      <formula>0</formula>
    </cfRule>
  </conditionalFormatting>
  <conditionalFormatting sqref="C154">
    <cfRule type="cellIs" dxfId="344" priority="365" operator="equal">
      <formula>"Complete"</formula>
    </cfRule>
    <cfRule type="cellIs" dxfId="343" priority="366" operator="equal">
      <formula>"In Progress"</formula>
    </cfRule>
    <cfRule type="cellIs" dxfId="342" priority="367" operator="equal">
      <formula>"Not Started"</formula>
    </cfRule>
  </conditionalFormatting>
  <conditionalFormatting sqref="S128:AG128">
    <cfRule type="cellIs" dxfId="341" priority="376" operator="greaterThan">
      <formula>0</formula>
    </cfRule>
  </conditionalFormatting>
  <conditionalFormatting sqref="C155">
    <cfRule type="cellIs" dxfId="340" priority="361" operator="equal">
      <formula>"Complete"</formula>
    </cfRule>
    <cfRule type="cellIs" dxfId="339" priority="362" operator="equal">
      <formula>"In Progress"</formula>
    </cfRule>
    <cfRule type="cellIs" dxfId="338" priority="363" operator="equal">
      <formula>"Not Started"</formula>
    </cfRule>
  </conditionalFormatting>
  <conditionalFormatting sqref="S154:AG154">
    <cfRule type="cellIs" dxfId="337" priority="368" operator="greaterThan">
      <formula>0</formula>
    </cfRule>
  </conditionalFormatting>
  <conditionalFormatting sqref="C152">
    <cfRule type="cellIs" dxfId="336" priority="353" operator="equal">
      <formula>"Complete"</formula>
    </cfRule>
    <cfRule type="cellIs" dxfId="335" priority="354" operator="equal">
      <formula>"In Progress"</formula>
    </cfRule>
    <cfRule type="cellIs" dxfId="334" priority="355" operator="equal">
      <formula>"Not Started"</formula>
    </cfRule>
  </conditionalFormatting>
  <conditionalFormatting sqref="S129:AG129">
    <cfRule type="cellIs" dxfId="333" priority="372" operator="greaterThan">
      <formula>0</formula>
    </cfRule>
  </conditionalFormatting>
  <conditionalFormatting sqref="C129">
    <cfRule type="cellIs" dxfId="332" priority="369" operator="equal">
      <formula>"Complete"</formula>
    </cfRule>
    <cfRule type="cellIs" dxfId="331" priority="370" operator="equal">
      <formula>"In Progress"</formula>
    </cfRule>
    <cfRule type="cellIs" dxfId="330" priority="371" operator="equal">
      <formula>"Not Started"</formula>
    </cfRule>
  </conditionalFormatting>
  <conditionalFormatting sqref="S155:AG155">
    <cfRule type="cellIs" dxfId="329" priority="364" operator="greaterThan">
      <formula>0</formula>
    </cfRule>
  </conditionalFormatting>
  <conditionalFormatting sqref="C153">
    <cfRule type="cellIs" dxfId="328" priority="349" operator="equal">
      <formula>"Complete"</formula>
    </cfRule>
    <cfRule type="cellIs" dxfId="327" priority="350" operator="equal">
      <formula>"In Progress"</formula>
    </cfRule>
    <cfRule type="cellIs" dxfId="326" priority="351" operator="equal">
      <formula>"Not Started"</formula>
    </cfRule>
  </conditionalFormatting>
  <conditionalFormatting sqref="S152:AG152">
    <cfRule type="cellIs" dxfId="325" priority="356" operator="greaterThan">
      <formula>0</formula>
    </cfRule>
  </conditionalFormatting>
  <conditionalFormatting sqref="C130">
    <cfRule type="cellIs" dxfId="324" priority="345" operator="equal">
      <formula>"Complete"</formula>
    </cfRule>
    <cfRule type="cellIs" dxfId="323" priority="346" operator="equal">
      <formula>"In Progress"</formula>
    </cfRule>
    <cfRule type="cellIs" dxfId="322" priority="347" operator="equal">
      <formula>"Not Started"</formula>
    </cfRule>
  </conditionalFormatting>
  <conditionalFormatting sqref="S153:AG153">
    <cfRule type="cellIs" dxfId="321" priority="352" operator="greaterThan">
      <formula>0</formula>
    </cfRule>
  </conditionalFormatting>
  <conditionalFormatting sqref="C131">
    <cfRule type="cellIs" dxfId="320" priority="341" operator="equal">
      <formula>"Complete"</formula>
    </cfRule>
    <cfRule type="cellIs" dxfId="319" priority="342" operator="equal">
      <formula>"In Progress"</formula>
    </cfRule>
    <cfRule type="cellIs" dxfId="318" priority="343" operator="equal">
      <formula>"Not Started"</formula>
    </cfRule>
  </conditionalFormatting>
  <conditionalFormatting sqref="S130:AG130">
    <cfRule type="cellIs" dxfId="317" priority="348" operator="greaterThan">
      <formula>0</formula>
    </cfRule>
  </conditionalFormatting>
  <conditionalFormatting sqref="C132">
    <cfRule type="cellIs" dxfId="316" priority="337" operator="equal">
      <formula>"Complete"</formula>
    </cfRule>
    <cfRule type="cellIs" dxfId="315" priority="338" operator="equal">
      <formula>"In Progress"</formula>
    </cfRule>
    <cfRule type="cellIs" dxfId="314" priority="339" operator="equal">
      <formula>"Not Started"</formula>
    </cfRule>
  </conditionalFormatting>
  <conditionalFormatting sqref="S131:AG131">
    <cfRule type="cellIs" dxfId="313" priority="344" operator="greaterThan">
      <formula>0</formula>
    </cfRule>
  </conditionalFormatting>
  <conditionalFormatting sqref="C133">
    <cfRule type="cellIs" dxfId="312" priority="333" operator="equal">
      <formula>"Complete"</formula>
    </cfRule>
    <cfRule type="cellIs" dxfId="311" priority="334" operator="equal">
      <formula>"In Progress"</formula>
    </cfRule>
    <cfRule type="cellIs" dxfId="310" priority="335" operator="equal">
      <formula>"Not Started"</formula>
    </cfRule>
  </conditionalFormatting>
  <conditionalFormatting sqref="S132:AG132">
    <cfRule type="cellIs" dxfId="309" priority="340" operator="greaterThan">
      <formula>0</formula>
    </cfRule>
  </conditionalFormatting>
  <conditionalFormatting sqref="C134">
    <cfRule type="cellIs" dxfId="308" priority="329" operator="equal">
      <formula>"Complete"</formula>
    </cfRule>
    <cfRule type="cellIs" dxfId="307" priority="330" operator="equal">
      <formula>"In Progress"</formula>
    </cfRule>
    <cfRule type="cellIs" dxfId="306" priority="331" operator="equal">
      <formula>"Not Started"</formula>
    </cfRule>
  </conditionalFormatting>
  <conditionalFormatting sqref="C139">
    <cfRule type="cellIs" dxfId="305" priority="309" operator="equal">
      <formula>"Complete"</formula>
    </cfRule>
    <cfRule type="cellIs" dxfId="304" priority="310" operator="equal">
      <formula>"In Progress"</formula>
    </cfRule>
    <cfRule type="cellIs" dxfId="303" priority="311" operator="equal">
      <formula>"Not Started"</formula>
    </cfRule>
  </conditionalFormatting>
  <conditionalFormatting sqref="S133:AG133">
    <cfRule type="cellIs" dxfId="302" priority="336" operator="greaterThan">
      <formula>0</formula>
    </cfRule>
  </conditionalFormatting>
  <conditionalFormatting sqref="C151">
    <cfRule type="cellIs" dxfId="301" priority="261" operator="equal">
      <formula>"Complete"</formula>
    </cfRule>
    <cfRule type="cellIs" dxfId="300" priority="262" operator="equal">
      <formula>"In Progress"</formula>
    </cfRule>
    <cfRule type="cellIs" dxfId="299" priority="263" operator="equal">
      <formula>"Not Started"</formula>
    </cfRule>
  </conditionalFormatting>
  <conditionalFormatting sqref="S134:AG134">
    <cfRule type="cellIs" dxfId="298" priority="332" operator="greaterThan">
      <formula>0</formula>
    </cfRule>
  </conditionalFormatting>
  <conditionalFormatting sqref="C177">
    <cfRule type="cellIs" dxfId="297" priority="257" operator="equal">
      <formula>"Complete"</formula>
    </cfRule>
    <cfRule type="cellIs" dxfId="296" priority="258" operator="equal">
      <formula>"In Progress"</formula>
    </cfRule>
    <cfRule type="cellIs" dxfId="295" priority="259" operator="equal">
      <formula>"Not Started"</formula>
    </cfRule>
  </conditionalFormatting>
  <conditionalFormatting sqref="S139:AG139">
    <cfRule type="cellIs" dxfId="294" priority="312" operator="greaterThan">
      <formula>0</formula>
    </cfRule>
  </conditionalFormatting>
  <conditionalFormatting sqref="C135">
    <cfRule type="cellIs" dxfId="293" priority="325" operator="equal">
      <formula>"Complete"</formula>
    </cfRule>
    <cfRule type="cellIs" dxfId="292" priority="326" operator="equal">
      <formula>"In Progress"</formula>
    </cfRule>
    <cfRule type="cellIs" dxfId="291" priority="327" operator="equal">
      <formula>"Not Started"</formula>
    </cfRule>
  </conditionalFormatting>
  <conditionalFormatting sqref="S135:AG135">
    <cfRule type="cellIs" dxfId="290" priority="328" operator="greaterThan">
      <formula>0</formula>
    </cfRule>
  </conditionalFormatting>
  <conditionalFormatting sqref="S136:AG136">
    <cfRule type="cellIs" dxfId="289" priority="324" operator="greaterThan">
      <formula>0</formula>
    </cfRule>
  </conditionalFormatting>
  <conditionalFormatting sqref="C136">
    <cfRule type="cellIs" dxfId="288" priority="321" operator="equal">
      <formula>"Complete"</formula>
    </cfRule>
    <cfRule type="cellIs" dxfId="287" priority="322" operator="equal">
      <formula>"In Progress"</formula>
    </cfRule>
    <cfRule type="cellIs" dxfId="286" priority="323" operator="equal">
      <formula>"Not Started"</formula>
    </cfRule>
  </conditionalFormatting>
  <conditionalFormatting sqref="C137">
    <cfRule type="cellIs" dxfId="285" priority="317" operator="equal">
      <formula>"Complete"</formula>
    </cfRule>
    <cfRule type="cellIs" dxfId="284" priority="318" operator="equal">
      <formula>"In Progress"</formula>
    </cfRule>
    <cfRule type="cellIs" dxfId="283" priority="319" operator="equal">
      <formula>"Not Started"</formula>
    </cfRule>
  </conditionalFormatting>
  <conditionalFormatting sqref="C138">
    <cfRule type="cellIs" dxfId="282" priority="313" operator="equal">
      <formula>"Complete"</formula>
    </cfRule>
    <cfRule type="cellIs" dxfId="281" priority="314" operator="equal">
      <formula>"In Progress"</formula>
    </cfRule>
    <cfRule type="cellIs" dxfId="280" priority="315" operator="equal">
      <formula>"Not Started"</formula>
    </cfRule>
  </conditionalFormatting>
  <conditionalFormatting sqref="S137:AG137">
    <cfRule type="cellIs" dxfId="279" priority="320" operator="greaterThan">
      <formula>0</formula>
    </cfRule>
  </conditionalFormatting>
  <conditionalFormatting sqref="C140">
    <cfRule type="cellIs" dxfId="278" priority="305" operator="equal">
      <formula>"Complete"</formula>
    </cfRule>
    <cfRule type="cellIs" dxfId="277" priority="306" operator="equal">
      <formula>"In Progress"</formula>
    </cfRule>
    <cfRule type="cellIs" dxfId="276" priority="307" operator="equal">
      <formula>"Not Started"</formula>
    </cfRule>
  </conditionalFormatting>
  <conditionalFormatting sqref="S138:AG138">
    <cfRule type="cellIs" dxfId="275" priority="316" operator="greaterThan">
      <formula>0</formula>
    </cfRule>
  </conditionalFormatting>
  <conditionalFormatting sqref="C178">
    <cfRule type="cellIs" dxfId="274" priority="253" operator="equal">
      <formula>"Complete"</formula>
    </cfRule>
    <cfRule type="cellIs" dxfId="273" priority="254" operator="equal">
      <formula>"In Progress"</formula>
    </cfRule>
    <cfRule type="cellIs" dxfId="272" priority="255" operator="equal">
      <formula>"Not Started"</formula>
    </cfRule>
  </conditionalFormatting>
  <conditionalFormatting sqref="S140:AG140">
    <cfRule type="cellIs" dxfId="271" priority="308" operator="greaterThan">
      <formula>0</formula>
    </cfRule>
  </conditionalFormatting>
  <conditionalFormatting sqref="S151:AG151">
    <cfRule type="cellIs" dxfId="270" priority="264" operator="greaterThan">
      <formula>0</formula>
    </cfRule>
  </conditionalFormatting>
  <conditionalFormatting sqref="C141">
    <cfRule type="cellIs" dxfId="269" priority="301" operator="equal">
      <formula>"Complete"</formula>
    </cfRule>
    <cfRule type="cellIs" dxfId="268" priority="302" operator="equal">
      <formula>"In Progress"</formula>
    </cfRule>
    <cfRule type="cellIs" dxfId="267" priority="303" operator="equal">
      <formula>"Not Started"</formula>
    </cfRule>
  </conditionalFormatting>
  <conditionalFormatting sqref="S141:AG141">
    <cfRule type="cellIs" dxfId="266" priority="304" operator="greaterThan">
      <formula>0</formula>
    </cfRule>
  </conditionalFormatting>
  <conditionalFormatting sqref="S142:AG142">
    <cfRule type="cellIs" dxfId="265" priority="300" operator="greaterThan">
      <formula>0</formula>
    </cfRule>
  </conditionalFormatting>
  <conditionalFormatting sqref="C142">
    <cfRule type="cellIs" dxfId="264" priority="297" operator="equal">
      <formula>"Complete"</formula>
    </cfRule>
    <cfRule type="cellIs" dxfId="263" priority="298" operator="equal">
      <formula>"In Progress"</formula>
    </cfRule>
    <cfRule type="cellIs" dxfId="262" priority="299" operator="equal">
      <formula>"Not Started"</formula>
    </cfRule>
  </conditionalFormatting>
  <conditionalFormatting sqref="C143">
    <cfRule type="cellIs" dxfId="261" priority="293" operator="equal">
      <formula>"Complete"</formula>
    </cfRule>
    <cfRule type="cellIs" dxfId="260" priority="294" operator="equal">
      <formula>"In Progress"</formula>
    </cfRule>
    <cfRule type="cellIs" dxfId="259" priority="295" operator="equal">
      <formula>"Not Started"</formula>
    </cfRule>
  </conditionalFormatting>
  <conditionalFormatting sqref="C144">
    <cfRule type="cellIs" dxfId="258" priority="289" operator="equal">
      <formula>"Complete"</formula>
    </cfRule>
    <cfRule type="cellIs" dxfId="257" priority="290" operator="equal">
      <formula>"In Progress"</formula>
    </cfRule>
    <cfRule type="cellIs" dxfId="256" priority="291" operator="equal">
      <formula>"Not Started"</formula>
    </cfRule>
  </conditionalFormatting>
  <conditionalFormatting sqref="S143:AG143">
    <cfRule type="cellIs" dxfId="255" priority="296" operator="greaterThan">
      <formula>0</formula>
    </cfRule>
  </conditionalFormatting>
  <conditionalFormatting sqref="C145">
    <cfRule type="cellIs" dxfId="254" priority="285" operator="equal">
      <formula>"Complete"</formula>
    </cfRule>
    <cfRule type="cellIs" dxfId="253" priority="286" operator="equal">
      <formula>"In Progress"</formula>
    </cfRule>
    <cfRule type="cellIs" dxfId="252" priority="287" operator="equal">
      <formula>"Not Started"</formula>
    </cfRule>
  </conditionalFormatting>
  <conditionalFormatting sqref="S144:AG144">
    <cfRule type="cellIs" dxfId="251" priority="292" operator="greaterThan">
      <formula>0</formula>
    </cfRule>
  </conditionalFormatting>
  <conditionalFormatting sqref="C146">
    <cfRule type="cellIs" dxfId="250" priority="281" operator="equal">
      <formula>"Complete"</formula>
    </cfRule>
    <cfRule type="cellIs" dxfId="249" priority="282" operator="equal">
      <formula>"In Progress"</formula>
    </cfRule>
    <cfRule type="cellIs" dxfId="248" priority="283" operator="equal">
      <formula>"Not Started"</formula>
    </cfRule>
  </conditionalFormatting>
  <conditionalFormatting sqref="C99">
    <cfRule type="cellIs" dxfId="247" priority="153" operator="equal">
      <formula>"Complete"</formula>
    </cfRule>
    <cfRule type="cellIs" dxfId="246" priority="154" operator="equal">
      <formula>"In Progress"</formula>
    </cfRule>
    <cfRule type="cellIs" dxfId="245" priority="155" operator="equal">
      <formula>"Not Started"</formula>
    </cfRule>
  </conditionalFormatting>
  <conditionalFormatting sqref="S145:AG145">
    <cfRule type="cellIs" dxfId="244" priority="288" operator="greaterThan">
      <formula>0</formula>
    </cfRule>
  </conditionalFormatting>
  <conditionalFormatting sqref="S146:AG146">
    <cfRule type="cellIs" dxfId="243" priority="284" operator="greaterThan">
      <formula>0</formula>
    </cfRule>
  </conditionalFormatting>
  <conditionalFormatting sqref="S177:AG177">
    <cfRule type="cellIs" dxfId="242" priority="260" operator="greaterThan">
      <formula>0</formula>
    </cfRule>
  </conditionalFormatting>
  <conditionalFormatting sqref="C147">
    <cfRule type="cellIs" dxfId="241" priority="277" operator="equal">
      <formula>"Complete"</formula>
    </cfRule>
    <cfRule type="cellIs" dxfId="240" priority="278" operator="equal">
      <formula>"In Progress"</formula>
    </cfRule>
    <cfRule type="cellIs" dxfId="239" priority="279" operator="equal">
      <formula>"Not Started"</formula>
    </cfRule>
  </conditionalFormatting>
  <conditionalFormatting sqref="S147:AG147">
    <cfRule type="cellIs" dxfId="238" priority="280" operator="greaterThan">
      <formula>0</formula>
    </cfRule>
  </conditionalFormatting>
  <conditionalFormatting sqref="S148:AG148">
    <cfRule type="cellIs" dxfId="237" priority="276" operator="greaterThan">
      <formula>0</formula>
    </cfRule>
  </conditionalFormatting>
  <conditionalFormatting sqref="C148">
    <cfRule type="cellIs" dxfId="236" priority="273" operator="equal">
      <formula>"Complete"</formula>
    </cfRule>
    <cfRule type="cellIs" dxfId="235" priority="274" operator="equal">
      <formula>"In Progress"</formula>
    </cfRule>
    <cfRule type="cellIs" dxfId="234" priority="275" operator="equal">
      <formula>"Not Started"</formula>
    </cfRule>
  </conditionalFormatting>
  <conditionalFormatting sqref="C149">
    <cfRule type="cellIs" dxfId="233" priority="269" operator="equal">
      <formula>"Complete"</formula>
    </cfRule>
    <cfRule type="cellIs" dxfId="232" priority="270" operator="equal">
      <formula>"In Progress"</formula>
    </cfRule>
    <cfRule type="cellIs" dxfId="231" priority="271" operator="equal">
      <formula>"Not Started"</formula>
    </cfRule>
  </conditionalFormatting>
  <conditionalFormatting sqref="C150">
    <cfRule type="cellIs" dxfId="230" priority="265" operator="equal">
      <formula>"Complete"</formula>
    </cfRule>
    <cfRule type="cellIs" dxfId="229" priority="266" operator="equal">
      <formula>"In Progress"</formula>
    </cfRule>
    <cfRule type="cellIs" dxfId="228" priority="267" operator="equal">
      <formula>"Not Started"</formula>
    </cfRule>
  </conditionalFormatting>
  <conditionalFormatting sqref="S149:AG149">
    <cfRule type="cellIs" dxfId="227" priority="272" operator="greaterThan">
      <formula>0</formula>
    </cfRule>
  </conditionalFormatting>
  <conditionalFormatting sqref="S150:AG150">
    <cfRule type="cellIs" dxfId="226" priority="268" operator="greaterThan">
      <formula>0</formula>
    </cfRule>
  </conditionalFormatting>
  <conditionalFormatting sqref="C100">
    <cfRule type="cellIs" dxfId="225" priority="149" operator="equal">
      <formula>"Complete"</formula>
    </cfRule>
    <cfRule type="cellIs" dxfId="224" priority="150" operator="equal">
      <formula>"In Progress"</formula>
    </cfRule>
    <cfRule type="cellIs" dxfId="223" priority="151" operator="equal">
      <formula>"Not Started"</formula>
    </cfRule>
  </conditionalFormatting>
  <conditionalFormatting sqref="S178:AG178">
    <cfRule type="cellIs" dxfId="222" priority="256" operator="greaterThan">
      <formula>0</formula>
    </cfRule>
  </conditionalFormatting>
  <conditionalFormatting sqref="C101">
    <cfRule type="cellIs" dxfId="221" priority="145" operator="equal">
      <formula>"Complete"</formula>
    </cfRule>
    <cfRule type="cellIs" dxfId="220" priority="146" operator="equal">
      <formula>"In Progress"</formula>
    </cfRule>
    <cfRule type="cellIs" dxfId="219" priority="147" operator="equal">
      <formula>"Not Started"</formula>
    </cfRule>
  </conditionalFormatting>
  <conditionalFormatting sqref="S99:AG99">
    <cfRule type="cellIs" dxfId="218" priority="156" operator="greaterThan">
      <formula>0</formula>
    </cfRule>
  </conditionalFormatting>
  <conditionalFormatting sqref="C156">
    <cfRule type="cellIs" dxfId="217" priority="249" operator="equal">
      <formula>"Complete"</formula>
    </cfRule>
    <cfRule type="cellIs" dxfId="216" priority="250" operator="equal">
      <formula>"In Progress"</formula>
    </cfRule>
    <cfRule type="cellIs" dxfId="215" priority="251" operator="equal">
      <formula>"Not Started"</formula>
    </cfRule>
  </conditionalFormatting>
  <conditionalFormatting sqref="S156:AG156">
    <cfRule type="cellIs" dxfId="214" priority="252" operator="greaterThan">
      <formula>0</formula>
    </cfRule>
  </conditionalFormatting>
  <conditionalFormatting sqref="S157:AG157">
    <cfRule type="cellIs" dxfId="213" priority="248" operator="greaterThan">
      <formula>0</formula>
    </cfRule>
  </conditionalFormatting>
  <conditionalFormatting sqref="C157">
    <cfRule type="cellIs" dxfId="212" priority="245" operator="equal">
      <formula>"Complete"</formula>
    </cfRule>
    <cfRule type="cellIs" dxfId="211" priority="246" operator="equal">
      <formula>"In Progress"</formula>
    </cfRule>
    <cfRule type="cellIs" dxfId="210" priority="247" operator="equal">
      <formula>"Not Started"</formula>
    </cfRule>
  </conditionalFormatting>
  <conditionalFormatting sqref="C158">
    <cfRule type="cellIs" dxfId="209" priority="241" operator="equal">
      <formula>"Complete"</formula>
    </cfRule>
    <cfRule type="cellIs" dxfId="208" priority="242" operator="equal">
      <formula>"In Progress"</formula>
    </cfRule>
    <cfRule type="cellIs" dxfId="207" priority="243" operator="equal">
      <formula>"Not Started"</formula>
    </cfRule>
  </conditionalFormatting>
  <conditionalFormatting sqref="C159">
    <cfRule type="cellIs" dxfId="206" priority="237" operator="equal">
      <formula>"Complete"</formula>
    </cfRule>
    <cfRule type="cellIs" dxfId="205" priority="238" operator="equal">
      <formula>"In Progress"</formula>
    </cfRule>
    <cfRule type="cellIs" dxfId="204" priority="239" operator="equal">
      <formula>"Not Started"</formula>
    </cfRule>
  </conditionalFormatting>
  <conditionalFormatting sqref="S158:AG158">
    <cfRule type="cellIs" dxfId="203" priority="244" operator="greaterThan">
      <formula>0</formula>
    </cfRule>
  </conditionalFormatting>
  <conditionalFormatting sqref="C160">
    <cfRule type="cellIs" dxfId="202" priority="233" operator="equal">
      <formula>"Complete"</formula>
    </cfRule>
    <cfRule type="cellIs" dxfId="201" priority="234" operator="equal">
      <formula>"In Progress"</formula>
    </cfRule>
    <cfRule type="cellIs" dxfId="200" priority="235" operator="equal">
      <formula>"Not Started"</formula>
    </cfRule>
  </conditionalFormatting>
  <conditionalFormatting sqref="S159:AG159">
    <cfRule type="cellIs" dxfId="199" priority="240" operator="greaterThan">
      <formula>0</formula>
    </cfRule>
  </conditionalFormatting>
  <conditionalFormatting sqref="C161">
    <cfRule type="cellIs" dxfId="198" priority="229" operator="equal">
      <formula>"Complete"</formula>
    </cfRule>
    <cfRule type="cellIs" dxfId="197" priority="230" operator="equal">
      <formula>"In Progress"</formula>
    </cfRule>
    <cfRule type="cellIs" dxfId="196" priority="231" operator="equal">
      <formula>"Not Started"</formula>
    </cfRule>
  </conditionalFormatting>
  <conditionalFormatting sqref="C167">
    <cfRule type="cellIs" dxfId="195" priority="205" operator="equal">
      <formula>"Complete"</formula>
    </cfRule>
    <cfRule type="cellIs" dxfId="194" priority="206" operator="equal">
      <formula>"In Progress"</formula>
    </cfRule>
    <cfRule type="cellIs" dxfId="193" priority="207" operator="equal">
      <formula>"Not Started"</formula>
    </cfRule>
  </conditionalFormatting>
  <conditionalFormatting sqref="S160:AG160">
    <cfRule type="cellIs" dxfId="192" priority="236" operator="greaterThan">
      <formula>0</formula>
    </cfRule>
  </conditionalFormatting>
  <conditionalFormatting sqref="C102">
    <cfRule type="cellIs" dxfId="191" priority="141" operator="equal">
      <formula>"Complete"</formula>
    </cfRule>
    <cfRule type="cellIs" dxfId="190" priority="142" operator="equal">
      <formula>"In Progress"</formula>
    </cfRule>
    <cfRule type="cellIs" dxfId="189" priority="143" operator="equal">
      <formula>"Not Started"</formula>
    </cfRule>
  </conditionalFormatting>
  <conditionalFormatting sqref="S161:AG161">
    <cfRule type="cellIs" dxfId="188" priority="232" operator="greaterThan">
      <formula>0</formula>
    </cfRule>
  </conditionalFormatting>
  <conditionalFormatting sqref="S167:AG167">
    <cfRule type="cellIs" dxfId="187" priority="208" operator="greaterThan">
      <formula>0</formula>
    </cfRule>
  </conditionalFormatting>
  <conditionalFormatting sqref="C162">
    <cfRule type="cellIs" dxfId="186" priority="225" operator="equal">
      <formula>"Complete"</formula>
    </cfRule>
    <cfRule type="cellIs" dxfId="185" priority="226" operator="equal">
      <formula>"In Progress"</formula>
    </cfRule>
    <cfRule type="cellIs" dxfId="184" priority="227" operator="equal">
      <formula>"Not Started"</formula>
    </cfRule>
  </conditionalFormatting>
  <conditionalFormatting sqref="S162:AG162">
    <cfRule type="cellIs" dxfId="183" priority="228" operator="greaterThan">
      <formula>0</formula>
    </cfRule>
  </conditionalFormatting>
  <conditionalFormatting sqref="S163:AG163">
    <cfRule type="cellIs" dxfId="182" priority="224" operator="greaterThan">
      <formula>0</formula>
    </cfRule>
  </conditionalFormatting>
  <conditionalFormatting sqref="C163">
    <cfRule type="cellIs" dxfId="181" priority="221" operator="equal">
      <formula>"Complete"</formula>
    </cfRule>
    <cfRule type="cellIs" dxfId="180" priority="222" operator="equal">
      <formula>"In Progress"</formula>
    </cfRule>
    <cfRule type="cellIs" dxfId="179" priority="223" operator="equal">
      <formula>"Not Started"</formula>
    </cfRule>
  </conditionalFormatting>
  <conditionalFormatting sqref="C164">
    <cfRule type="cellIs" dxfId="178" priority="217" operator="equal">
      <formula>"Complete"</formula>
    </cfRule>
    <cfRule type="cellIs" dxfId="177" priority="218" operator="equal">
      <formula>"In Progress"</formula>
    </cfRule>
    <cfRule type="cellIs" dxfId="176" priority="219" operator="equal">
      <formula>"Not Started"</formula>
    </cfRule>
  </conditionalFormatting>
  <conditionalFormatting sqref="C165">
    <cfRule type="cellIs" dxfId="175" priority="213" operator="equal">
      <formula>"Complete"</formula>
    </cfRule>
    <cfRule type="cellIs" dxfId="174" priority="214" operator="equal">
      <formula>"In Progress"</formula>
    </cfRule>
    <cfRule type="cellIs" dxfId="173" priority="215" operator="equal">
      <formula>"Not Started"</formula>
    </cfRule>
  </conditionalFormatting>
  <conditionalFormatting sqref="S164:AG164">
    <cfRule type="cellIs" dxfId="172" priority="220" operator="greaterThan">
      <formula>0</formula>
    </cfRule>
  </conditionalFormatting>
  <conditionalFormatting sqref="C166">
    <cfRule type="cellIs" dxfId="171" priority="209" operator="equal">
      <formula>"Complete"</formula>
    </cfRule>
    <cfRule type="cellIs" dxfId="170" priority="210" operator="equal">
      <formula>"In Progress"</formula>
    </cfRule>
    <cfRule type="cellIs" dxfId="169" priority="211" operator="equal">
      <formula>"Not Started"</formula>
    </cfRule>
  </conditionalFormatting>
  <conditionalFormatting sqref="S165:AG165">
    <cfRule type="cellIs" dxfId="168" priority="216" operator="greaterThan">
      <formula>0</formula>
    </cfRule>
  </conditionalFormatting>
  <conditionalFormatting sqref="S166:AG166">
    <cfRule type="cellIs" dxfId="167" priority="212" operator="greaterThan">
      <formula>0</formula>
    </cfRule>
  </conditionalFormatting>
  <conditionalFormatting sqref="S100:AG100">
    <cfRule type="cellIs" dxfId="166" priority="152" operator="greaterThan">
      <formula>0</formula>
    </cfRule>
  </conditionalFormatting>
  <conditionalFormatting sqref="C168">
    <cfRule type="cellIs" dxfId="165" priority="201" operator="equal">
      <formula>"Complete"</formula>
    </cfRule>
    <cfRule type="cellIs" dxfId="164" priority="202" operator="equal">
      <formula>"In Progress"</formula>
    </cfRule>
    <cfRule type="cellIs" dxfId="163" priority="203" operator="equal">
      <formula>"Not Started"</formula>
    </cfRule>
  </conditionalFormatting>
  <conditionalFormatting sqref="S168:AG168">
    <cfRule type="cellIs" dxfId="162" priority="204" operator="greaterThan">
      <formula>0</formula>
    </cfRule>
  </conditionalFormatting>
  <conditionalFormatting sqref="S169:AG169">
    <cfRule type="cellIs" dxfId="161" priority="200" operator="greaterThan">
      <formula>0</formula>
    </cfRule>
  </conditionalFormatting>
  <conditionalFormatting sqref="C169">
    <cfRule type="cellIs" dxfId="160" priority="197" operator="equal">
      <formula>"Complete"</formula>
    </cfRule>
    <cfRule type="cellIs" dxfId="159" priority="198" operator="equal">
      <formula>"In Progress"</formula>
    </cfRule>
    <cfRule type="cellIs" dxfId="158" priority="199" operator="equal">
      <formula>"Not Started"</formula>
    </cfRule>
  </conditionalFormatting>
  <conditionalFormatting sqref="C170">
    <cfRule type="cellIs" dxfId="157" priority="193" operator="equal">
      <formula>"Complete"</formula>
    </cfRule>
    <cfRule type="cellIs" dxfId="156" priority="194" operator="equal">
      <formula>"In Progress"</formula>
    </cfRule>
    <cfRule type="cellIs" dxfId="155" priority="195" operator="equal">
      <formula>"Not Started"</formula>
    </cfRule>
  </conditionalFormatting>
  <conditionalFormatting sqref="C171">
    <cfRule type="cellIs" dxfId="154" priority="189" operator="equal">
      <formula>"Complete"</formula>
    </cfRule>
    <cfRule type="cellIs" dxfId="153" priority="190" operator="equal">
      <formula>"In Progress"</formula>
    </cfRule>
    <cfRule type="cellIs" dxfId="152" priority="191" operator="equal">
      <formula>"Not Started"</formula>
    </cfRule>
  </conditionalFormatting>
  <conditionalFormatting sqref="S170:AG170">
    <cfRule type="cellIs" dxfId="151" priority="196" operator="greaterThan">
      <formula>0</formula>
    </cfRule>
  </conditionalFormatting>
  <conditionalFormatting sqref="C172">
    <cfRule type="cellIs" dxfId="150" priority="185" operator="equal">
      <formula>"Complete"</formula>
    </cfRule>
    <cfRule type="cellIs" dxfId="149" priority="186" operator="equal">
      <formula>"In Progress"</formula>
    </cfRule>
    <cfRule type="cellIs" dxfId="148" priority="187" operator="equal">
      <formula>"Not Started"</formula>
    </cfRule>
  </conditionalFormatting>
  <conditionalFormatting sqref="S171:AG171">
    <cfRule type="cellIs" dxfId="147" priority="192" operator="greaterThan">
      <formula>0</formula>
    </cfRule>
  </conditionalFormatting>
  <conditionalFormatting sqref="C173">
    <cfRule type="cellIs" dxfId="146" priority="181" operator="equal">
      <formula>"Complete"</formula>
    </cfRule>
    <cfRule type="cellIs" dxfId="145" priority="182" operator="equal">
      <formula>"In Progress"</formula>
    </cfRule>
    <cfRule type="cellIs" dxfId="144" priority="183" operator="equal">
      <formula>"Not Started"</formula>
    </cfRule>
  </conditionalFormatting>
  <conditionalFormatting sqref="S172:AG172">
    <cfRule type="cellIs" dxfId="143" priority="188" operator="greaterThan">
      <formula>0</formula>
    </cfRule>
  </conditionalFormatting>
  <conditionalFormatting sqref="S173:AG173">
    <cfRule type="cellIs" dxfId="142" priority="184" operator="greaterThan">
      <formula>0</formula>
    </cfRule>
  </conditionalFormatting>
  <conditionalFormatting sqref="C174">
    <cfRule type="cellIs" dxfId="141" priority="173" operator="equal">
      <formula>"Complete"</formula>
    </cfRule>
    <cfRule type="cellIs" dxfId="140" priority="174" operator="equal">
      <formula>"In Progress"</formula>
    </cfRule>
    <cfRule type="cellIs" dxfId="139" priority="175" operator="equal">
      <formula>"Not Started"</formula>
    </cfRule>
  </conditionalFormatting>
  <conditionalFormatting sqref="S174:AG174">
    <cfRule type="cellIs" dxfId="138" priority="176" operator="greaterThan">
      <formula>0</formula>
    </cfRule>
  </conditionalFormatting>
  <conditionalFormatting sqref="S175:AG175">
    <cfRule type="cellIs" dxfId="137" priority="172" operator="greaterThan">
      <formula>0</formula>
    </cfRule>
  </conditionalFormatting>
  <conditionalFormatting sqref="C175">
    <cfRule type="cellIs" dxfId="136" priority="169" operator="equal">
      <formula>"Complete"</formula>
    </cfRule>
    <cfRule type="cellIs" dxfId="135" priority="170" operator="equal">
      <formula>"In Progress"</formula>
    </cfRule>
    <cfRule type="cellIs" dxfId="134" priority="171" operator="equal">
      <formula>"Not Started"</formula>
    </cfRule>
  </conditionalFormatting>
  <conditionalFormatting sqref="C110">
    <cfRule type="cellIs" dxfId="133" priority="137" operator="equal">
      <formula>"Complete"</formula>
    </cfRule>
    <cfRule type="cellIs" dxfId="132" priority="138" operator="equal">
      <formula>"In Progress"</formula>
    </cfRule>
    <cfRule type="cellIs" dxfId="131" priority="139" operator="equal">
      <formula>"Not Started"</formula>
    </cfRule>
  </conditionalFormatting>
  <conditionalFormatting sqref="C114">
    <cfRule type="cellIs" dxfId="130" priority="133" operator="equal">
      <formula>"Complete"</formula>
    </cfRule>
    <cfRule type="cellIs" dxfId="129" priority="134" operator="equal">
      <formula>"In Progress"</formula>
    </cfRule>
    <cfRule type="cellIs" dxfId="128" priority="135" operator="equal">
      <formula>"Not Started"</formula>
    </cfRule>
  </conditionalFormatting>
  <conditionalFormatting sqref="S101:AG101">
    <cfRule type="cellIs" dxfId="127" priority="148" operator="greaterThan">
      <formula>0</formula>
    </cfRule>
  </conditionalFormatting>
  <conditionalFormatting sqref="C103">
    <cfRule type="cellIs" dxfId="126" priority="129" operator="equal">
      <formula>"Complete"</formula>
    </cfRule>
    <cfRule type="cellIs" dxfId="125" priority="130" operator="equal">
      <formula>"In Progress"</formula>
    </cfRule>
    <cfRule type="cellIs" dxfId="124" priority="131" operator="equal">
      <formula>"Not Started"</formula>
    </cfRule>
  </conditionalFormatting>
  <conditionalFormatting sqref="S102:AG102">
    <cfRule type="cellIs" dxfId="123" priority="144" operator="greaterThan">
      <formula>0</formula>
    </cfRule>
  </conditionalFormatting>
  <conditionalFormatting sqref="S110:AG110">
    <cfRule type="cellIs" dxfId="122" priority="140" operator="greaterThan">
      <formula>0</formula>
    </cfRule>
  </conditionalFormatting>
  <conditionalFormatting sqref="S114:AG114">
    <cfRule type="cellIs" dxfId="121" priority="136" operator="greaterThan">
      <formula>0</formula>
    </cfRule>
  </conditionalFormatting>
  <conditionalFormatting sqref="C104">
    <cfRule type="cellIs" dxfId="120" priority="125" operator="equal">
      <formula>"Complete"</formula>
    </cfRule>
    <cfRule type="cellIs" dxfId="119" priority="126" operator="equal">
      <formula>"In Progress"</formula>
    </cfRule>
    <cfRule type="cellIs" dxfId="118" priority="127" operator="equal">
      <formula>"Not Started"</formula>
    </cfRule>
  </conditionalFormatting>
  <conditionalFormatting sqref="S103:AG103">
    <cfRule type="cellIs" dxfId="117" priority="132" operator="greaterThan">
      <formula>0</formula>
    </cfRule>
  </conditionalFormatting>
  <conditionalFormatting sqref="C105">
    <cfRule type="cellIs" dxfId="116" priority="117" operator="equal">
      <formula>"Complete"</formula>
    </cfRule>
    <cfRule type="cellIs" dxfId="115" priority="118" operator="equal">
      <formula>"In Progress"</formula>
    </cfRule>
    <cfRule type="cellIs" dxfId="114" priority="119" operator="equal">
      <formula>"Not Started"</formula>
    </cfRule>
  </conditionalFormatting>
  <conditionalFormatting sqref="S104:AG104">
    <cfRule type="cellIs" dxfId="113" priority="128" operator="greaterThan">
      <formula>0</formula>
    </cfRule>
  </conditionalFormatting>
  <conditionalFormatting sqref="C106">
    <cfRule type="cellIs" dxfId="112" priority="113" operator="equal">
      <formula>"Complete"</formula>
    </cfRule>
    <cfRule type="cellIs" dxfId="111" priority="114" operator="equal">
      <formula>"In Progress"</formula>
    </cfRule>
    <cfRule type="cellIs" dxfId="110" priority="115" operator="equal">
      <formula>"Not Started"</formula>
    </cfRule>
  </conditionalFormatting>
  <conditionalFormatting sqref="S105:AG105">
    <cfRule type="cellIs" dxfId="109" priority="120" operator="greaterThan">
      <formula>0</formula>
    </cfRule>
  </conditionalFormatting>
  <conditionalFormatting sqref="C107">
    <cfRule type="cellIs" dxfId="108" priority="109" operator="equal">
      <formula>"Complete"</formula>
    </cfRule>
    <cfRule type="cellIs" dxfId="107" priority="110" operator="equal">
      <formula>"In Progress"</formula>
    </cfRule>
    <cfRule type="cellIs" dxfId="106" priority="111" operator="equal">
      <formula>"Not Started"</formula>
    </cfRule>
  </conditionalFormatting>
  <conditionalFormatting sqref="S106:AG106">
    <cfRule type="cellIs" dxfId="105" priority="116" operator="greaterThan">
      <formula>0</formula>
    </cfRule>
  </conditionalFormatting>
  <conditionalFormatting sqref="C108">
    <cfRule type="cellIs" dxfId="104" priority="105" operator="equal">
      <formula>"Complete"</formula>
    </cfRule>
    <cfRule type="cellIs" dxfId="103" priority="106" operator="equal">
      <formula>"In Progress"</formula>
    </cfRule>
    <cfRule type="cellIs" dxfId="102" priority="107" operator="equal">
      <formula>"Not Started"</formula>
    </cfRule>
  </conditionalFormatting>
  <conditionalFormatting sqref="S107:AG107">
    <cfRule type="cellIs" dxfId="101" priority="112" operator="greaterThan">
      <formula>0</formula>
    </cfRule>
  </conditionalFormatting>
  <conditionalFormatting sqref="C109">
    <cfRule type="cellIs" dxfId="100" priority="101" operator="equal">
      <formula>"Complete"</formula>
    </cfRule>
    <cfRule type="cellIs" dxfId="99" priority="102" operator="equal">
      <formula>"In Progress"</formula>
    </cfRule>
    <cfRule type="cellIs" dxfId="98" priority="103" operator="equal">
      <formula>"Not Started"</formula>
    </cfRule>
  </conditionalFormatting>
  <conditionalFormatting sqref="S108:AG108">
    <cfRule type="cellIs" dxfId="97" priority="108" operator="greaterThan">
      <formula>0</formula>
    </cfRule>
  </conditionalFormatting>
  <conditionalFormatting sqref="C111">
    <cfRule type="cellIs" dxfId="96" priority="97" operator="equal">
      <formula>"Complete"</formula>
    </cfRule>
    <cfRule type="cellIs" dxfId="95" priority="98" operator="equal">
      <formula>"In Progress"</formula>
    </cfRule>
    <cfRule type="cellIs" dxfId="94" priority="99" operator="equal">
      <formula>"Not Started"</formula>
    </cfRule>
  </conditionalFormatting>
  <conditionalFormatting sqref="S109:AG109">
    <cfRule type="cellIs" dxfId="93" priority="104" operator="greaterThan">
      <formula>0</formula>
    </cfRule>
  </conditionalFormatting>
  <conditionalFormatting sqref="C112">
    <cfRule type="cellIs" dxfId="92" priority="93" operator="equal">
      <formula>"Complete"</formula>
    </cfRule>
    <cfRule type="cellIs" dxfId="91" priority="94" operator="equal">
      <formula>"In Progress"</formula>
    </cfRule>
    <cfRule type="cellIs" dxfId="90" priority="95" operator="equal">
      <formula>"Not Started"</formula>
    </cfRule>
  </conditionalFormatting>
  <conditionalFormatting sqref="C113">
    <cfRule type="cellIs" dxfId="89" priority="89" operator="equal">
      <formula>"Complete"</formula>
    </cfRule>
    <cfRule type="cellIs" dxfId="88" priority="90" operator="equal">
      <formula>"In Progress"</formula>
    </cfRule>
    <cfRule type="cellIs" dxfId="87" priority="91" operator="equal">
      <formula>"Not Started"</formula>
    </cfRule>
  </conditionalFormatting>
  <conditionalFormatting sqref="S111:AG111">
    <cfRule type="cellIs" dxfId="86" priority="100" operator="greaterThan">
      <formula>0</formula>
    </cfRule>
  </conditionalFormatting>
  <conditionalFormatting sqref="S112:AG112">
    <cfRule type="cellIs" dxfId="85" priority="96" operator="greaterThan">
      <formula>0</formula>
    </cfRule>
  </conditionalFormatting>
  <conditionalFormatting sqref="C115">
    <cfRule type="cellIs" dxfId="84" priority="85" operator="equal">
      <formula>"Complete"</formula>
    </cfRule>
    <cfRule type="cellIs" dxfId="83" priority="86" operator="equal">
      <formula>"In Progress"</formula>
    </cfRule>
    <cfRule type="cellIs" dxfId="82" priority="87" operator="equal">
      <formula>"Not Started"</formula>
    </cfRule>
  </conditionalFormatting>
  <conditionalFormatting sqref="S113:AG113">
    <cfRule type="cellIs" dxfId="81" priority="92" operator="greaterThan">
      <formula>0</formula>
    </cfRule>
  </conditionalFormatting>
  <conditionalFormatting sqref="C116">
    <cfRule type="cellIs" dxfId="80" priority="81" operator="equal">
      <formula>"Complete"</formula>
    </cfRule>
    <cfRule type="cellIs" dxfId="79" priority="82" operator="equal">
      <formula>"In Progress"</formula>
    </cfRule>
    <cfRule type="cellIs" dxfId="78" priority="83" operator="equal">
      <formula>"Not Started"</formula>
    </cfRule>
  </conditionalFormatting>
  <conditionalFormatting sqref="S115:AG115">
    <cfRule type="cellIs" dxfId="77" priority="88" operator="greaterThan">
      <formula>0</formula>
    </cfRule>
  </conditionalFormatting>
  <conditionalFormatting sqref="C117">
    <cfRule type="cellIs" dxfId="76" priority="77" operator="equal">
      <formula>"Complete"</formula>
    </cfRule>
    <cfRule type="cellIs" dxfId="75" priority="78" operator="equal">
      <formula>"In Progress"</formula>
    </cfRule>
    <cfRule type="cellIs" dxfId="74" priority="79" operator="equal">
      <formula>"Not Started"</formula>
    </cfRule>
  </conditionalFormatting>
  <conditionalFormatting sqref="S116:AG116">
    <cfRule type="cellIs" dxfId="73" priority="84" operator="greaterThan">
      <formula>0</formula>
    </cfRule>
  </conditionalFormatting>
  <conditionalFormatting sqref="S117:AG117">
    <cfRule type="cellIs" dxfId="72" priority="80" operator="greaterThan">
      <formula>0</formula>
    </cfRule>
  </conditionalFormatting>
  <conditionalFormatting sqref="C118">
    <cfRule type="cellIs" dxfId="71" priority="73" operator="equal">
      <formula>"Complete"</formula>
    </cfRule>
    <cfRule type="cellIs" dxfId="70" priority="74" operator="equal">
      <formula>"In Progress"</formula>
    </cfRule>
    <cfRule type="cellIs" dxfId="69" priority="75" operator="equal">
      <formula>"Not Started"</formula>
    </cfRule>
  </conditionalFormatting>
  <conditionalFormatting sqref="C119">
    <cfRule type="cellIs" dxfId="68" priority="69" operator="equal">
      <formula>"Complete"</formula>
    </cfRule>
    <cfRule type="cellIs" dxfId="67" priority="70" operator="equal">
      <formula>"In Progress"</formula>
    </cfRule>
    <cfRule type="cellIs" dxfId="66" priority="71" operator="equal">
      <formula>"Not Started"</formula>
    </cfRule>
  </conditionalFormatting>
  <conditionalFormatting sqref="S118:AG118">
    <cfRule type="cellIs" dxfId="65" priority="76" operator="greaterThan">
      <formula>0</formula>
    </cfRule>
  </conditionalFormatting>
  <conditionalFormatting sqref="S119:AG119">
    <cfRule type="cellIs" dxfId="64" priority="72" operator="greaterThan">
      <formula>0</formula>
    </cfRule>
  </conditionalFormatting>
  <conditionalFormatting sqref="C123">
    <cfRule type="cellIs" dxfId="63" priority="61" operator="equal">
      <formula>"Complete"</formula>
    </cfRule>
    <cfRule type="cellIs" dxfId="62" priority="62" operator="equal">
      <formula>"In Progress"</formula>
    </cfRule>
    <cfRule type="cellIs" dxfId="61" priority="63" operator="equal">
      <formula>"Not Started"</formula>
    </cfRule>
  </conditionalFormatting>
  <conditionalFormatting sqref="S123:AG123">
    <cfRule type="cellIs" dxfId="60" priority="64" operator="greaterThan">
      <formula>0</formula>
    </cfRule>
  </conditionalFormatting>
  <conditionalFormatting sqref="C124">
    <cfRule type="cellIs" dxfId="59" priority="57" operator="equal">
      <formula>"Complete"</formula>
    </cfRule>
    <cfRule type="cellIs" dxfId="58" priority="58" operator="equal">
      <formula>"In Progress"</formula>
    </cfRule>
    <cfRule type="cellIs" dxfId="57" priority="59" operator="equal">
      <formula>"Not Started"</formula>
    </cfRule>
  </conditionalFormatting>
  <conditionalFormatting sqref="S124:AG124">
    <cfRule type="cellIs" dxfId="56" priority="60" operator="greaterThan">
      <formula>0</formula>
    </cfRule>
  </conditionalFormatting>
  <conditionalFormatting sqref="S125:AG125">
    <cfRule type="cellIs" dxfId="55" priority="56" operator="greaterThan">
      <formula>0</formula>
    </cfRule>
  </conditionalFormatting>
  <conditionalFormatting sqref="C125">
    <cfRule type="cellIs" dxfId="54" priority="53" operator="equal">
      <formula>"Complete"</formula>
    </cfRule>
    <cfRule type="cellIs" dxfId="53" priority="54" operator="equal">
      <formula>"In Progress"</formula>
    </cfRule>
    <cfRule type="cellIs" dxfId="52" priority="55" operator="equal">
      <formula>"Not Started"</formula>
    </cfRule>
  </conditionalFormatting>
  <conditionalFormatting sqref="S64:AG64">
    <cfRule type="cellIs" dxfId="51" priority="52" operator="greaterThan">
      <formula>0</formula>
    </cfRule>
  </conditionalFormatting>
  <conditionalFormatting sqref="C64">
    <cfRule type="cellIs" dxfId="50" priority="49" operator="equal">
      <formula>"Complete"</formula>
    </cfRule>
    <cfRule type="cellIs" dxfId="49" priority="50" operator="equal">
      <formula>"In Progress"</formula>
    </cfRule>
    <cfRule type="cellIs" dxfId="48" priority="51" operator="equal">
      <formula>"Not Started"</formula>
    </cfRule>
  </conditionalFormatting>
  <conditionalFormatting sqref="S65:AG65">
    <cfRule type="cellIs" dxfId="47" priority="48" operator="greaterThan">
      <formula>0</formula>
    </cfRule>
  </conditionalFormatting>
  <conditionalFormatting sqref="C65">
    <cfRule type="cellIs" dxfId="46" priority="45" operator="equal">
      <formula>"Complete"</formula>
    </cfRule>
    <cfRule type="cellIs" dxfId="45" priority="46" operator="equal">
      <formula>"In Progress"</formula>
    </cfRule>
    <cfRule type="cellIs" dxfId="44" priority="47" operator="equal">
      <formula>"Not Started"</formula>
    </cfRule>
  </conditionalFormatting>
  <conditionalFormatting sqref="S66:AG66">
    <cfRule type="cellIs" dxfId="43" priority="44" operator="greaterThan">
      <formula>0</formula>
    </cfRule>
  </conditionalFormatting>
  <conditionalFormatting sqref="C66">
    <cfRule type="cellIs" dxfId="42" priority="41" operator="equal">
      <formula>"Complete"</formula>
    </cfRule>
    <cfRule type="cellIs" dxfId="41" priority="42" operator="equal">
      <formula>"In Progress"</formula>
    </cfRule>
    <cfRule type="cellIs" dxfId="40" priority="43" operator="equal">
      <formula>"Not Started"</formula>
    </cfRule>
  </conditionalFormatting>
  <conditionalFormatting sqref="S67:AG67">
    <cfRule type="cellIs" dxfId="39" priority="40" operator="greaterThan">
      <formula>0</formula>
    </cfRule>
  </conditionalFormatting>
  <conditionalFormatting sqref="C67">
    <cfRule type="cellIs" dxfId="38" priority="37" operator="equal">
      <formula>"Complete"</formula>
    </cfRule>
    <cfRule type="cellIs" dxfId="37" priority="38" operator="equal">
      <formula>"In Progress"</formula>
    </cfRule>
    <cfRule type="cellIs" dxfId="36" priority="39" operator="equal">
      <formula>"Not Started"</formula>
    </cfRule>
  </conditionalFormatting>
  <conditionalFormatting sqref="S68:AG68">
    <cfRule type="cellIs" dxfId="35" priority="36" operator="greaterThan">
      <formula>0</formula>
    </cfRule>
  </conditionalFormatting>
  <conditionalFormatting sqref="C68">
    <cfRule type="cellIs" dxfId="34" priority="33" operator="equal">
      <formula>"Complete"</formula>
    </cfRule>
    <cfRule type="cellIs" dxfId="33" priority="34" operator="equal">
      <formula>"In Progress"</formula>
    </cfRule>
    <cfRule type="cellIs" dxfId="32" priority="35" operator="equal">
      <formula>"Not Started"</formula>
    </cfRule>
  </conditionalFormatting>
  <conditionalFormatting sqref="S176:AG176">
    <cfRule type="cellIs" dxfId="31" priority="32" operator="greaterThan">
      <formula>0</formula>
    </cfRule>
  </conditionalFormatting>
  <conditionalFormatting sqref="C176">
    <cfRule type="cellIs" dxfId="30" priority="29" operator="equal">
      <formula>"Complete"</formula>
    </cfRule>
    <cfRule type="cellIs" dxfId="29" priority="30" operator="equal">
      <formula>"In Progress"</formula>
    </cfRule>
    <cfRule type="cellIs" dxfId="28" priority="31" operator="equal">
      <formula>"Not Started"</formula>
    </cfRule>
  </conditionalFormatting>
  <conditionalFormatting sqref="S93:AG93">
    <cfRule type="cellIs" dxfId="27" priority="28" operator="greaterThan">
      <formula>0</formula>
    </cfRule>
  </conditionalFormatting>
  <conditionalFormatting sqref="C93">
    <cfRule type="cellIs" dxfId="26" priority="25" operator="equal">
      <formula>"Complete"</formula>
    </cfRule>
    <cfRule type="cellIs" dxfId="25" priority="26" operator="equal">
      <formula>"In Progress"</formula>
    </cfRule>
    <cfRule type="cellIs" dxfId="24" priority="27" operator="equal">
      <formula>"Not Started"</formula>
    </cfRule>
  </conditionalFormatting>
  <conditionalFormatting sqref="S94:AG94">
    <cfRule type="cellIs" dxfId="23" priority="24" operator="greaterThan">
      <formula>0</formula>
    </cfRule>
  </conditionalFormatting>
  <conditionalFormatting sqref="C94">
    <cfRule type="cellIs" dxfId="22" priority="21" operator="equal">
      <formula>"Complete"</formula>
    </cfRule>
    <cfRule type="cellIs" dxfId="21" priority="22" operator="equal">
      <formula>"In Progress"</formula>
    </cfRule>
    <cfRule type="cellIs" dxfId="20" priority="23" operator="equal">
      <formula>"Not Started"</formula>
    </cfRule>
  </conditionalFormatting>
  <conditionalFormatting sqref="S95:AG95">
    <cfRule type="cellIs" dxfId="19" priority="20" operator="greaterThan">
      <formula>0</formula>
    </cfRule>
  </conditionalFormatting>
  <conditionalFormatting sqref="C95">
    <cfRule type="cellIs" dxfId="18" priority="17" operator="equal">
      <formula>"Complete"</formula>
    </cfRule>
    <cfRule type="cellIs" dxfId="17" priority="18" operator="equal">
      <formula>"In Progress"</formula>
    </cfRule>
    <cfRule type="cellIs" dxfId="16" priority="19" operator="equal">
      <formula>"Not Started"</formula>
    </cfRule>
  </conditionalFormatting>
  <conditionalFormatting sqref="S92:AG92">
    <cfRule type="cellIs" dxfId="15" priority="16" operator="greaterThan">
      <formula>0</formula>
    </cfRule>
  </conditionalFormatting>
  <conditionalFormatting sqref="C92">
    <cfRule type="cellIs" dxfId="14" priority="13" operator="equal">
      <formula>"Complete"</formula>
    </cfRule>
    <cfRule type="cellIs" dxfId="13" priority="14" operator="equal">
      <formula>"In Progress"</formula>
    </cfRule>
    <cfRule type="cellIs" dxfId="12" priority="15" operator="equal">
      <formula>"Not Started"</formula>
    </cfRule>
  </conditionalFormatting>
  <conditionalFormatting sqref="C121">
    <cfRule type="cellIs" dxfId="11" priority="9" operator="equal">
      <formula>"Complete"</formula>
    </cfRule>
    <cfRule type="cellIs" dxfId="10" priority="10" operator="equal">
      <formula>"In Progress"</formula>
    </cfRule>
    <cfRule type="cellIs" dxfId="9" priority="11" operator="equal">
      <formula>"Not Started"</formula>
    </cfRule>
  </conditionalFormatting>
  <conditionalFormatting sqref="S121:AG121">
    <cfRule type="cellIs" dxfId="8" priority="12" operator="greaterThan">
      <formula>0</formula>
    </cfRule>
  </conditionalFormatting>
  <conditionalFormatting sqref="C122">
    <cfRule type="cellIs" dxfId="7" priority="5" operator="equal">
      <formula>"Complete"</formula>
    </cfRule>
    <cfRule type="cellIs" dxfId="6" priority="6" operator="equal">
      <formula>"In Progress"</formula>
    </cfRule>
    <cfRule type="cellIs" dxfId="5" priority="7" operator="equal">
      <formula>"Not Started"</formula>
    </cfRule>
  </conditionalFormatting>
  <conditionalFormatting sqref="S122:AG122">
    <cfRule type="cellIs" dxfId="4" priority="8" operator="greaterThan">
      <formula>0</formula>
    </cfRule>
  </conditionalFormatting>
  <conditionalFormatting sqref="S120:AG120">
    <cfRule type="cellIs" dxfId="3" priority="4" operator="greaterThan">
      <formula>0</formula>
    </cfRule>
  </conditionalFormatting>
  <conditionalFormatting sqref="C120">
    <cfRule type="cellIs" dxfId="2" priority="1" operator="equal">
      <formula>"Complete"</formula>
    </cfRule>
    <cfRule type="cellIs" dxfId="1" priority="2" operator="equal">
      <formula>"In Progress"</formula>
    </cfRule>
    <cfRule type="cellIs" dxfId="0" priority="3" operator="equal">
      <formula>"Not Started"</formula>
    </cfRule>
  </conditionalFormatting>
  <dataValidations count="1">
    <dataValidation type="list" allowBlank="1" showInputMessage="1" showErrorMessage="1" sqref="C180:C186 C77:C97 C12:C16 C39:C53 C24:C37 C18:C22 C56:C75 C99:C178" xr:uid="{00000000-0002-0000-0200-000000000000}">
      <formula1>$C$4:$C$6</formula1>
    </dataValidation>
  </dataValidations>
  <printOptions horizontalCentered="1"/>
  <pageMargins left="0.25" right="0.25" top="0.25" bottom="0.25" header="0" footer="0"/>
  <pageSetup scale="65" fitToHeight="1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46"/>
  <sheetViews>
    <sheetView workbookViewId="0">
      <selection activeCell="P16" sqref="P16"/>
    </sheetView>
  </sheetViews>
  <sheetFormatPr defaultRowHeight="12.5" x14ac:dyDescent="0.25"/>
  <cols>
    <col min="1" max="1" width="4.453125" customWidth="1"/>
    <col min="13" max="13" width="9.36328125" customWidth="1"/>
    <col min="14" max="14" width="3.81640625" customWidth="1"/>
  </cols>
  <sheetData>
    <row r="1" spans="1:14" ht="13" thickBo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3" thickTop="1" x14ac:dyDescent="0.25">
      <c r="A2" s="15"/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15"/>
    </row>
    <row r="3" spans="1:14" x14ac:dyDescent="0.25">
      <c r="A3" s="15"/>
      <c r="B3" s="28"/>
      <c r="C3" s="24"/>
      <c r="D3" s="24"/>
      <c r="E3" s="24"/>
      <c r="F3" s="24"/>
      <c r="G3" s="24"/>
      <c r="H3" s="24"/>
      <c r="I3" s="24"/>
      <c r="J3" s="24"/>
      <c r="K3" s="24"/>
      <c r="L3" s="24"/>
      <c r="M3" s="29"/>
      <c r="N3" s="15"/>
    </row>
    <row r="4" spans="1:14" x14ac:dyDescent="0.25">
      <c r="A4" s="15"/>
      <c r="B4" s="28"/>
      <c r="C4" s="24"/>
      <c r="D4" s="24"/>
      <c r="E4" s="24"/>
      <c r="F4" s="24"/>
      <c r="G4" s="24"/>
      <c r="H4" s="24"/>
      <c r="I4" s="24"/>
      <c r="J4" s="24"/>
      <c r="K4" s="24"/>
      <c r="L4" s="24"/>
      <c r="M4" s="29"/>
      <c r="N4" s="15"/>
    </row>
    <row r="5" spans="1:14" x14ac:dyDescent="0.25">
      <c r="A5" s="15"/>
      <c r="B5" s="28"/>
      <c r="C5" s="24"/>
      <c r="D5" s="24"/>
      <c r="E5" s="24"/>
      <c r="F5" s="24"/>
      <c r="G5" s="24"/>
      <c r="H5" s="24"/>
      <c r="I5" s="24"/>
      <c r="J5" s="24"/>
      <c r="K5" s="24"/>
      <c r="L5" s="24"/>
      <c r="M5" s="29"/>
      <c r="N5" s="15"/>
    </row>
    <row r="6" spans="1:14" x14ac:dyDescent="0.25">
      <c r="A6" s="15"/>
      <c r="B6" s="28"/>
      <c r="C6" s="24"/>
      <c r="D6" s="24"/>
      <c r="E6" s="24"/>
      <c r="F6" s="24"/>
      <c r="G6" s="24"/>
      <c r="H6" s="24"/>
      <c r="I6" s="24"/>
      <c r="J6" s="24"/>
      <c r="K6" s="24"/>
      <c r="L6" s="24"/>
      <c r="M6" s="29"/>
      <c r="N6" s="15"/>
    </row>
    <row r="7" spans="1:14" x14ac:dyDescent="0.25">
      <c r="A7" s="15"/>
      <c r="B7" s="28"/>
      <c r="C7" s="24"/>
      <c r="D7" s="24"/>
      <c r="E7" s="24"/>
      <c r="F7" s="24"/>
      <c r="G7" s="24"/>
      <c r="H7" s="24"/>
      <c r="I7" s="24"/>
      <c r="J7" s="24"/>
      <c r="K7" s="24"/>
      <c r="L7" s="24"/>
      <c r="M7" s="29"/>
      <c r="N7" s="15"/>
    </row>
    <row r="8" spans="1:14" x14ac:dyDescent="0.25">
      <c r="A8" s="15"/>
      <c r="B8" s="28"/>
      <c r="C8" s="24"/>
      <c r="D8" s="24"/>
      <c r="E8" s="24"/>
      <c r="F8" s="24"/>
      <c r="G8" s="24"/>
      <c r="H8" s="24"/>
      <c r="I8" s="24"/>
      <c r="J8" s="24"/>
      <c r="K8" s="24"/>
      <c r="L8" s="24"/>
      <c r="M8" s="29"/>
      <c r="N8" s="15"/>
    </row>
    <row r="9" spans="1:14" x14ac:dyDescent="0.25">
      <c r="A9" s="15"/>
      <c r="B9" s="28"/>
      <c r="C9" s="24"/>
      <c r="D9" s="24"/>
      <c r="E9" s="24"/>
      <c r="F9" s="24"/>
      <c r="G9" s="24"/>
      <c r="H9" s="24"/>
      <c r="I9" s="24"/>
      <c r="J9" s="24"/>
      <c r="K9" s="24"/>
      <c r="L9" s="24"/>
      <c r="M9" s="29"/>
      <c r="N9" s="15"/>
    </row>
    <row r="10" spans="1:14" x14ac:dyDescent="0.25">
      <c r="A10" s="15"/>
      <c r="B10" s="28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9"/>
      <c r="N10" s="15"/>
    </row>
    <row r="11" spans="1:14" x14ac:dyDescent="0.25">
      <c r="A11" s="15"/>
      <c r="B11" s="28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9"/>
      <c r="N11" s="15"/>
    </row>
    <row r="12" spans="1:14" x14ac:dyDescent="0.25">
      <c r="A12" s="15"/>
      <c r="B12" s="28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9"/>
      <c r="N12" s="15"/>
    </row>
    <row r="13" spans="1:14" x14ac:dyDescent="0.25">
      <c r="A13" s="15"/>
      <c r="B13" s="28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9"/>
      <c r="N13" s="15"/>
    </row>
    <row r="14" spans="1:14" x14ac:dyDescent="0.25">
      <c r="A14" s="15"/>
      <c r="B14" s="28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9"/>
      <c r="N14" s="15"/>
    </row>
    <row r="15" spans="1:14" x14ac:dyDescent="0.25">
      <c r="A15" s="15"/>
      <c r="B15" s="28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9"/>
      <c r="N15" s="15"/>
    </row>
    <row r="16" spans="1:14" x14ac:dyDescent="0.25">
      <c r="A16" s="15"/>
      <c r="B16" s="28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9"/>
      <c r="N16" s="15"/>
    </row>
    <row r="17" spans="1:14" x14ac:dyDescent="0.25">
      <c r="A17" s="15"/>
      <c r="B17" s="28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9"/>
      <c r="N17" s="15"/>
    </row>
    <row r="18" spans="1:14" x14ac:dyDescent="0.25">
      <c r="A18" s="15"/>
      <c r="B18" s="28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9"/>
      <c r="N18" s="15"/>
    </row>
    <row r="19" spans="1:14" x14ac:dyDescent="0.25">
      <c r="A19" s="15"/>
      <c r="B19" s="28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9"/>
      <c r="N19" s="15"/>
    </row>
    <row r="20" spans="1:14" x14ac:dyDescent="0.25">
      <c r="A20" s="15"/>
      <c r="B20" s="28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9"/>
      <c r="N20" s="15"/>
    </row>
    <row r="21" spans="1:14" x14ac:dyDescent="0.25">
      <c r="A21" s="15"/>
      <c r="B21" s="28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9"/>
      <c r="N21" s="15"/>
    </row>
    <row r="22" spans="1:14" ht="13" thickBot="1" x14ac:dyDescent="0.3">
      <c r="A22" s="15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2"/>
      <c r="N22" s="15"/>
    </row>
    <row r="23" spans="1:14" ht="13.5" thickTop="1" thickBot="1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3" thickTop="1" x14ac:dyDescent="0.2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1"/>
    </row>
    <row r="25" spans="1:14" x14ac:dyDescent="0.25"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4"/>
    </row>
    <row r="26" spans="1:14" x14ac:dyDescent="0.25"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4"/>
    </row>
    <row r="27" spans="1:14" x14ac:dyDescent="0.25"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4"/>
    </row>
    <row r="28" spans="1:14" x14ac:dyDescent="0.25"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4"/>
    </row>
    <row r="29" spans="1:14" x14ac:dyDescent="0.25"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4"/>
    </row>
    <row r="30" spans="1:14" x14ac:dyDescent="0.25"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4"/>
    </row>
    <row r="31" spans="1:14" x14ac:dyDescent="0.25"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4"/>
    </row>
    <row r="32" spans="1:14" x14ac:dyDescent="0.25"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4"/>
    </row>
    <row r="33" spans="2:13" x14ac:dyDescent="0.25"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4"/>
    </row>
    <row r="34" spans="2:13" x14ac:dyDescent="0.25"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4"/>
    </row>
    <row r="35" spans="2:13" x14ac:dyDescent="0.25"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4"/>
    </row>
    <row r="36" spans="2:13" x14ac:dyDescent="0.25"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4"/>
    </row>
    <row r="37" spans="2:13" x14ac:dyDescent="0.25"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4"/>
    </row>
    <row r="38" spans="2:13" x14ac:dyDescent="0.25"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4"/>
    </row>
    <row r="39" spans="2:13" x14ac:dyDescent="0.25"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4"/>
    </row>
    <row r="40" spans="2:13" x14ac:dyDescent="0.25"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4"/>
    </row>
    <row r="41" spans="2:13" x14ac:dyDescent="0.25"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4"/>
    </row>
    <row r="42" spans="2:13" x14ac:dyDescent="0.25"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spans="2:13" x14ac:dyDescent="0.25"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4"/>
    </row>
    <row r="44" spans="2:13" x14ac:dyDescent="0.25"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4"/>
    </row>
    <row r="45" spans="2:13" ht="13" thickBot="1" x14ac:dyDescent="0.3">
      <c r="B45" s="55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7"/>
    </row>
    <row r="46" spans="2:13" ht="13" thickTop="1" x14ac:dyDescent="0.25"/>
  </sheetData>
  <printOptions horizontalCentered="1" verticalCentered="1"/>
  <pageMargins left="0.7" right="0.7" top="0.75" bottom="0.75" header="0.3" footer="0.3"/>
  <pageSetup scale="9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9"/>
  <sheetViews>
    <sheetView workbookViewId="0">
      <selection activeCell="O16" sqref="O16"/>
    </sheetView>
  </sheetViews>
  <sheetFormatPr defaultRowHeight="12.5" x14ac:dyDescent="0.25"/>
  <cols>
    <col min="1" max="1" width="3.1796875" customWidth="1"/>
    <col min="13" max="13" width="7.36328125" customWidth="1"/>
    <col min="14" max="14" width="3.36328125" customWidth="1"/>
  </cols>
  <sheetData>
    <row r="1" spans="1:14" s="15" customFormat="1" ht="13" thickBot="1" x14ac:dyDescent="0.3"/>
    <row r="2" spans="1:14" ht="13" thickTop="1" x14ac:dyDescent="0.25">
      <c r="A2" s="15"/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15"/>
    </row>
    <row r="3" spans="1:14" x14ac:dyDescent="0.25">
      <c r="A3" s="15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  <c r="N3" s="15"/>
    </row>
    <row r="4" spans="1:14" x14ac:dyDescent="0.25">
      <c r="A4" s="15"/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8"/>
      <c r="N4" s="15"/>
    </row>
    <row r="5" spans="1:14" x14ac:dyDescent="0.25">
      <c r="A5" s="15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8"/>
      <c r="N5" s="15"/>
    </row>
    <row r="6" spans="1:14" x14ac:dyDescent="0.25">
      <c r="A6" s="15"/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8"/>
      <c r="N6" s="15"/>
    </row>
    <row r="7" spans="1:14" x14ac:dyDescent="0.25">
      <c r="A7" s="15"/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15"/>
    </row>
    <row r="8" spans="1:14" x14ac:dyDescent="0.25">
      <c r="A8" s="15"/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  <c r="N8" s="15"/>
    </row>
    <row r="9" spans="1:14" x14ac:dyDescent="0.25">
      <c r="A9" s="15"/>
      <c r="B9" s="36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  <c r="N9" s="15"/>
    </row>
    <row r="10" spans="1:14" x14ac:dyDescent="0.25">
      <c r="A10" s="15"/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15"/>
    </row>
    <row r="11" spans="1:14" x14ac:dyDescent="0.25">
      <c r="A11" s="15"/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15"/>
    </row>
    <row r="12" spans="1:14" x14ac:dyDescent="0.25">
      <c r="A12" s="15"/>
      <c r="B12" s="3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  <c r="N12" s="15"/>
    </row>
    <row r="13" spans="1:14" x14ac:dyDescent="0.25">
      <c r="A13" s="15"/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  <c r="N13" s="15"/>
    </row>
    <row r="14" spans="1:14" x14ac:dyDescent="0.25">
      <c r="A14" s="15"/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  <c r="N14" s="15"/>
    </row>
    <row r="15" spans="1:14" x14ac:dyDescent="0.25">
      <c r="A15" s="15"/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15"/>
    </row>
    <row r="16" spans="1:14" x14ac:dyDescent="0.25">
      <c r="A16" s="15"/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  <c r="N16" s="15"/>
    </row>
    <row r="17" spans="1:14" x14ac:dyDescent="0.25">
      <c r="A17" s="15"/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15"/>
    </row>
    <row r="18" spans="1:14" x14ac:dyDescent="0.25">
      <c r="A18" s="15"/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15"/>
    </row>
    <row r="19" spans="1:14" x14ac:dyDescent="0.25">
      <c r="A19" s="15"/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15"/>
    </row>
    <row r="20" spans="1:14" x14ac:dyDescent="0.25">
      <c r="A20" s="15"/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  <c r="N20" s="15"/>
    </row>
    <row r="21" spans="1:14" x14ac:dyDescent="0.25">
      <c r="A21" s="15"/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15"/>
    </row>
    <row r="22" spans="1:14" x14ac:dyDescent="0.25">
      <c r="A22" s="15"/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  <c r="N22" s="15"/>
    </row>
    <row r="23" spans="1:14" x14ac:dyDescent="0.25">
      <c r="A23" s="15"/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  <c r="N23" s="15"/>
    </row>
    <row r="24" spans="1:14" x14ac:dyDescent="0.25">
      <c r="A24" s="15"/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  <c r="N24" s="15"/>
    </row>
    <row r="25" spans="1:14" ht="13" thickBot="1" x14ac:dyDescent="0.3">
      <c r="A25" s="15"/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1"/>
      <c r="N25" s="15"/>
    </row>
    <row r="26" spans="1:14" ht="14" thickTop="1" thickBot="1" x14ac:dyDescent="0.35">
      <c r="A26" s="15"/>
      <c r="B26" s="16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3.5" thickTop="1" x14ac:dyDescent="0.3">
      <c r="B27" s="221"/>
      <c r="C27" s="222"/>
      <c r="D27" s="222"/>
      <c r="E27" s="222"/>
      <c r="F27" s="222"/>
      <c r="G27" s="222"/>
      <c r="H27" s="222"/>
      <c r="I27" s="222"/>
      <c r="J27" s="222"/>
      <c r="K27" s="222"/>
      <c r="L27" s="222"/>
      <c r="M27" s="223"/>
    </row>
    <row r="28" spans="1:14" x14ac:dyDescent="0.25">
      <c r="B28" s="215"/>
      <c r="C28" s="216"/>
      <c r="D28" s="216"/>
      <c r="E28" s="216"/>
      <c r="F28" s="216"/>
      <c r="G28" s="216"/>
      <c r="H28" s="216"/>
      <c r="I28" s="216"/>
      <c r="J28" s="216"/>
      <c r="K28" s="216"/>
      <c r="L28" s="216"/>
      <c r="M28" s="217"/>
    </row>
    <row r="29" spans="1:14" x14ac:dyDescent="0.25">
      <c r="B29" s="215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7"/>
    </row>
    <row r="30" spans="1:14" x14ac:dyDescent="0.25">
      <c r="B30" s="215"/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7"/>
    </row>
    <row r="31" spans="1:14" x14ac:dyDescent="0.25">
      <c r="B31" s="215"/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7"/>
    </row>
    <row r="32" spans="1:14" x14ac:dyDescent="0.25">
      <c r="B32" s="215"/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7"/>
    </row>
    <row r="33" spans="2:13" x14ac:dyDescent="0.25">
      <c r="B33" s="215"/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7"/>
    </row>
    <row r="34" spans="2:13" x14ac:dyDescent="0.25">
      <c r="B34" s="215"/>
      <c r="C34" s="216"/>
      <c r="D34" s="216"/>
      <c r="E34" s="216"/>
      <c r="F34" s="216"/>
      <c r="G34" s="216"/>
      <c r="H34" s="216"/>
      <c r="I34" s="216"/>
      <c r="J34" s="216"/>
      <c r="K34" s="216"/>
      <c r="L34" s="216"/>
      <c r="M34" s="217"/>
    </row>
    <row r="35" spans="2:13" x14ac:dyDescent="0.25">
      <c r="B35" s="215"/>
      <c r="C35" s="216"/>
      <c r="D35" s="216"/>
      <c r="E35" s="216"/>
      <c r="F35" s="216"/>
      <c r="G35" s="216"/>
      <c r="H35" s="216"/>
      <c r="I35" s="216"/>
      <c r="J35" s="216"/>
      <c r="K35" s="216"/>
      <c r="L35" s="216"/>
      <c r="M35" s="217"/>
    </row>
    <row r="36" spans="2:13" x14ac:dyDescent="0.25">
      <c r="B36" s="215"/>
      <c r="C36" s="216"/>
      <c r="D36" s="216"/>
      <c r="E36" s="216"/>
      <c r="F36" s="216"/>
      <c r="G36" s="216"/>
      <c r="H36" s="216"/>
      <c r="I36" s="216"/>
      <c r="J36" s="216"/>
      <c r="K36" s="216"/>
      <c r="L36" s="216"/>
      <c r="M36" s="217"/>
    </row>
    <row r="37" spans="2:13" x14ac:dyDescent="0.25">
      <c r="B37" s="215"/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7"/>
    </row>
    <row r="38" spans="2:13" x14ac:dyDescent="0.25">
      <c r="B38" s="215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7"/>
    </row>
    <row r="39" spans="2:13" x14ac:dyDescent="0.25">
      <c r="B39" s="215"/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7"/>
    </row>
    <row r="40" spans="2:13" x14ac:dyDescent="0.25">
      <c r="B40" s="215"/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7"/>
    </row>
    <row r="41" spans="2:13" x14ac:dyDescent="0.25">
      <c r="B41" s="215"/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7"/>
    </row>
    <row r="42" spans="2:13" x14ac:dyDescent="0.25">
      <c r="B42" s="215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7"/>
    </row>
    <row r="43" spans="2:13" x14ac:dyDescent="0.25">
      <c r="B43" s="215"/>
      <c r="C43" s="216"/>
      <c r="D43" s="216"/>
      <c r="E43" s="216"/>
      <c r="F43" s="216"/>
      <c r="G43" s="216"/>
      <c r="H43" s="216"/>
      <c r="I43" s="216"/>
      <c r="J43" s="216"/>
      <c r="K43" s="216"/>
      <c r="L43" s="216"/>
      <c r="M43" s="217"/>
    </row>
    <row r="44" spans="2:13" x14ac:dyDescent="0.25">
      <c r="B44" s="215"/>
      <c r="C44" s="216"/>
      <c r="D44" s="216"/>
      <c r="E44" s="216"/>
      <c r="F44" s="216"/>
      <c r="G44" s="216"/>
      <c r="H44" s="216"/>
      <c r="I44" s="216"/>
      <c r="J44" s="216"/>
      <c r="K44" s="216"/>
      <c r="L44" s="216"/>
      <c r="M44" s="217"/>
    </row>
    <row r="45" spans="2:13" x14ac:dyDescent="0.25">
      <c r="B45" s="215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7"/>
    </row>
    <row r="46" spans="2:13" ht="13" thickBot="1" x14ac:dyDescent="0.3">
      <c r="B46" s="218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20"/>
    </row>
    <row r="47" spans="2:13" ht="13.5" thickTop="1" thickBot="1" x14ac:dyDescent="0.3"/>
    <row r="48" spans="2:13" ht="13" thickTop="1" x14ac:dyDescent="0.25">
      <c r="B48" s="224"/>
      <c r="C48" s="225"/>
      <c r="D48" s="225"/>
      <c r="E48" s="225"/>
      <c r="F48" s="225"/>
      <c r="G48" s="225"/>
      <c r="H48" s="225"/>
      <c r="I48" s="225"/>
      <c r="J48" s="225"/>
      <c r="K48" s="225"/>
      <c r="L48" s="225"/>
      <c r="M48" s="226"/>
    </row>
    <row r="49" spans="2:13" x14ac:dyDescent="0.25">
      <c r="B49" s="227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228"/>
    </row>
    <row r="50" spans="2:13" x14ac:dyDescent="0.25">
      <c r="B50" s="227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228"/>
    </row>
    <row r="51" spans="2:13" x14ac:dyDescent="0.25">
      <c r="B51" s="227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228"/>
    </row>
    <row r="52" spans="2:13" x14ac:dyDescent="0.25">
      <c r="B52" s="227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228"/>
    </row>
    <row r="53" spans="2:13" x14ac:dyDescent="0.25">
      <c r="B53" s="227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228"/>
    </row>
    <row r="54" spans="2:13" x14ac:dyDescent="0.25">
      <c r="B54" s="227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228"/>
    </row>
    <row r="55" spans="2:13" x14ac:dyDescent="0.25">
      <c r="B55" s="227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228"/>
    </row>
    <row r="56" spans="2:13" x14ac:dyDescent="0.25">
      <c r="B56" s="227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228"/>
    </row>
    <row r="57" spans="2:13" x14ac:dyDescent="0.25">
      <c r="B57" s="227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228"/>
    </row>
    <row r="58" spans="2:13" x14ac:dyDescent="0.25">
      <c r="B58" s="227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228"/>
    </row>
    <row r="59" spans="2:13" x14ac:dyDescent="0.25">
      <c r="B59" s="227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228"/>
    </row>
    <row r="60" spans="2:13" x14ac:dyDescent="0.25">
      <c r="B60" s="227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228"/>
    </row>
    <row r="61" spans="2:13" x14ac:dyDescent="0.25">
      <c r="B61" s="227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228"/>
    </row>
    <row r="62" spans="2:13" x14ac:dyDescent="0.25">
      <c r="B62" s="227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228"/>
    </row>
    <row r="63" spans="2:13" x14ac:dyDescent="0.25">
      <c r="B63" s="227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228"/>
    </row>
    <row r="64" spans="2:13" x14ac:dyDescent="0.25">
      <c r="B64" s="227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228"/>
    </row>
    <row r="65" spans="2:13" x14ac:dyDescent="0.25">
      <c r="B65" s="227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228"/>
    </row>
    <row r="66" spans="2:13" x14ac:dyDescent="0.25">
      <c r="B66" s="227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228"/>
    </row>
    <row r="67" spans="2:13" x14ac:dyDescent="0.25">
      <c r="B67" s="227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228"/>
    </row>
    <row r="68" spans="2:13" ht="13" thickBot="1" x14ac:dyDescent="0.3">
      <c r="B68" s="229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1"/>
    </row>
    <row r="69" spans="2:13" ht="13" thickTop="1" x14ac:dyDescent="0.25"/>
  </sheetData>
  <phoneticPr fontId="0" type="noConversion"/>
  <printOptions horizontalCentered="1" verticalCentered="1"/>
  <pageMargins left="0.25" right="0.25" top="0.75" bottom="0.75" header="0.3" footer="0.3"/>
  <pageSetup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Sheet</vt:lpstr>
      <vt:lpstr>Instructions</vt:lpstr>
      <vt:lpstr>WBS</vt:lpstr>
      <vt:lpstr>Burn Charts</vt:lpstr>
      <vt:lpstr>Earned Value Charts</vt:lpstr>
      <vt:lpstr>'Burn Charts'!Print_Area</vt:lpstr>
      <vt:lpstr>'Cover Sheet'!Print_Area</vt:lpstr>
      <vt:lpstr>'Earned Value Charts'!Print_Area</vt:lpstr>
      <vt:lpstr>Instructions!Print_Area</vt:lpstr>
      <vt:lpstr>WBS!Print_Area</vt:lpstr>
      <vt:lpstr>WBS!Print_Titles</vt:lpstr>
    </vt:vector>
  </TitlesOfParts>
  <Company>MSFT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 Frailey 2018fa</dc:creator>
  <cp:lastModifiedBy>gouta</cp:lastModifiedBy>
  <cp:lastPrinted>2015-08-18T23:20:54Z</cp:lastPrinted>
  <dcterms:created xsi:type="dcterms:W3CDTF">2006-01-11T00:49:17Z</dcterms:created>
  <dcterms:modified xsi:type="dcterms:W3CDTF">2019-08-30T22:05:46Z</dcterms:modified>
</cp:coreProperties>
</file>