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Gomi\UTA\Fall 2019\Adv SE\"/>
    </mc:Choice>
  </mc:AlternateContent>
  <xr:revisionPtr revIDLastSave="0" documentId="13_ncr:1_{213459DD-B2E9-4D82-8508-59B1D966727F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over Sheet" sheetId="8" r:id="rId1"/>
    <sheet name="Instructions" sheetId="7" r:id="rId2"/>
    <sheet name="WBS" sheetId="1" r:id="rId3"/>
    <sheet name="Burn Charts" sheetId="6" r:id="rId4"/>
    <sheet name="Earned Value Charts" sheetId="4" r:id="rId5"/>
  </sheets>
  <definedNames>
    <definedName name="_xlnm.Print_Area" localSheetId="3">'Burn Charts'!$B$2:$M$45</definedName>
    <definedName name="_xlnm.Print_Area" localSheetId="0">'Cover Sheet'!$A$1:$E$48</definedName>
    <definedName name="_xlnm.Print_Area" localSheetId="4">'Earned Value Charts'!$A$1:$M$25</definedName>
    <definedName name="_xlnm.Print_Area" localSheetId="1">Instructions!$A$1:$J$63</definedName>
    <definedName name="_xlnm.Print_Area" localSheetId="2">WBS!$B$2:$AJ$200</definedName>
    <definedName name="_xlnm.Print_Titles" localSheetId="2">WBS!$2:$8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20" i="1" l="1"/>
  <c r="F120" i="1" s="1"/>
  <c r="C120" i="1" s="1"/>
  <c r="AH75" i="1"/>
  <c r="F75" i="1" s="1"/>
  <c r="C75" i="1" s="1"/>
  <c r="AH38" i="1"/>
  <c r="F38" i="1" s="1"/>
  <c r="C38" i="1" s="1"/>
  <c r="AH59" i="1" l="1"/>
  <c r="F59" i="1" s="1"/>
  <c r="C59" i="1" s="1"/>
  <c r="AH56" i="1"/>
  <c r="F56" i="1" s="1"/>
  <c r="C56" i="1" s="1"/>
  <c r="AH73" i="1" l="1"/>
  <c r="AH97" i="1" l="1"/>
  <c r="F97" i="1" s="1"/>
  <c r="C97" i="1" s="1"/>
  <c r="AH71" i="1" l="1"/>
  <c r="F71" i="1" s="1"/>
  <c r="C71" i="1" s="1"/>
  <c r="AH69" i="1"/>
  <c r="F69" i="1" s="1"/>
  <c r="C69" i="1" s="1"/>
  <c r="AH70" i="1"/>
  <c r="F70" i="1" s="1"/>
  <c r="C70" i="1" s="1"/>
  <c r="AH68" i="1"/>
  <c r="F68" i="1" s="1"/>
  <c r="C68" i="1" s="1"/>
  <c r="AH67" i="1"/>
  <c r="F67" i="1" s="1"/>
  <c r="C67" i="1" s="1"/>
  <c r="AH66" i="1"/>
  <c r="F66" i="1" s="1"/>
  <c r="C66" i="1" s="1"/>
  <c r="AH65" i="1"/>
  <c r="F65" i="1" s="1"/>
  <c r="C65" i="1" s="1"/>
  <c r="AH182" i="1" l="1"/>
  <c r="F182" i="1" s="1"/>
  <c r="C182" i="1" s="1"/>
  <c r="AH181" i="1"/>
  <c r="F181" i="1" s="1"/>
  <c r="C181" i="1" s="1"/>
  <c r="AH180" i="1"/>
  <c r="F180" i="1" s="1"/>
  <c r="C180" i="1" s="1"/>
  <c r="AH179" i="1"/>
  <c r="F179" i="1" s="1"/>
  <c r="C179" i="1" s="1"/>
  <c r="AH178" i="1"/>
  <c r="F178" i="1" s="1"/>
  <c r="C178" i="1" s="1"/>
  <c r="AH176" i="1"/>
  <c r="F176" i="1" s="1"/>
  <c r="C176" i="1" s="1"/>
  <c r="AH175" i="1"/>
  <c r="F175" i="1" s="1"/>
  <c r="C175" i="1" s="1"/>
  <c r="AH174" i="1"/>
  <c r="F174" i="1" s="1"/>
  <c r="C174" i="1" s="1"/>
  <c r="AH173" i="1"/>
  <c r="F173" i="1" s="1"/>
  <c r="C173" i="1" s="1"/>
  <c r="AH172" i="1"/>
  <c r="F172" i="1" s="1"/>
  <c r="C172" i="1" s="1"/>
  <c r="AH170" i="1"/>
  <c r="F170" i="1" s="1"/>
  <c r="C170" i="1" s="1"/>
  <c r="AH169" i="1"/>
  <c r="F169" i="1" s="1"/>
  <c r="C169" i="1" s="1"/>
  <c r="AH168" i="1"/>
  <c r="F168" i="1" s="1"/>
  <c r="C168" i="1" s="1"/>
  <c r="AH167" i="1"/>
  <c r="F167" i="1" s="1"/>
  <c r="C167" i="1" s="1"/>
  <c r="AH166" i="1"/>
  <c r="F166" i="1" s="1"/>
  <c r="C166" i="1" s="1"/>
  <c r="AH164" i="1"/>
  <c r="F164" i="1" s="1"/>
  <c r="C164" i="1" s="1"/>
  <c r="AH163" i="1"/>
  <c r="F163" i="1" s="1"/>
  <c r="C163" i="1" s="1"/>
  <c r="AH162" i="1"/>
  <c r="F162" i="1" s="1"/>
  <c r="C162" i="1" s="1"/>
  <c r="AH161" i="1"/>
  <c r="F161" i="1" s="1"/>
  <c r="C161" i="1" s="1"/>
  <c r="AH160" i="1"/>
  <c r="F160" i="1" s="1"/>
  <c r="C160" i="1" s="1"/>
  <c r="AH158" i="1"/>
  <c r="F158" i="1" s="1"/>
  <c r="C158" i="1" s="1"/>
  <c r="AH156" i="1"/>
  <c r="F156" i="1" s="1"/>
  <c r="C156" i="1" s="1"/>
  <c r="AH155" i="1"/>
  <c r="F155" i="1" s="1"/>
  <c r="C155" i="1" s="1"/>
  <c r="AH154" i="1"/>
  <c r="F154" i="1" s="1"/>
  <c r="C154" i="1" s="1"/>
  <c r="AH153" i="1"/>
  <c r="F153" i="1" s="1"/>
  <c r="C153" i="1" s="1"/>
  <c r="AH152" i="1"/>
  <c r="F152" i="1" s="1"/>
  <c r="C152" i="1" s="1"/>
  <c r="AH151" i="1"/>
  <c r="F151" i="1" s="1"/>
  <c r="C151" i="1" s="1"/>
  <c r="AH150" i="1"/>
  <c r="F150" i="1" s="1"/>
  <c r="C150" i="1" s="1"/>
  <c r="AH148" i="1"/>
  <c r="F148" i="1" s="1"/>
  <c r="C148" i="1" s="1"/>
  <c r="AH147" i="1"/>
  <c r="F147" i="1" s="1"/>
  <c r="C147" i="1" s="1"/>
  <c r="AH146" i="1"/>
  <c r="F146" i="1" s="1"/>
  <c r="C146" i="1" s="1"/>
  <c r="AH145" i="1"/>
  <c r="F145" i="1" s="1"/>
  <c r="C145" i="1" s="1"/>
  <c r="AH144" i="1"/>
  <c r="F144" i="1" s="1"/>
  <c r="C144" i="1" s="1"/>
  <c r="AH142" i="1"/>
  <c r="F142" i="1" s="1"/>
  <c r="C142" i="1" s="1"/>
  <c r="AH141" i="1"/>
  <c r="F141" i="1" s="1"/>
  <c r="C141" i="1" s="1"/>
  <c r="AH140" i="1"/>
  <c r="F140" i="1" s="1"/>
  <c r="C140" i="1" s="1"/>
  <c r="AH139" i="1"/>
  <c r="F139" i="1" s="1"/>
  <c r="C139" i="1" s="1"/>
  <c r="AH138" i="1"/>
  <c r="F138" i="1" s="1"/>
  <c r="C138" i="1" s="1"/>
  <c r="AH132" i="1"/>
  <c r="F132" i="1" s="1"/>
  <c r="C132" i="1" s="1"/>
  <c r="AH133" i="1"/>
  <c r="F133" i="1" s="1"/>
  <c r="C133" i="1" s="1"/>
  <c r="AH134" i="1"/>
  <c r="F134" i="1" s="1"/>
  <c r="C134" i="1" s="1"/>
  <c r="AH135" i="1"/>
  <c r="F135" i="1" s="1"/>
  <c r="C135" i="1" s="1"/>
  <c r="AH136" i="1"/>
  <c r="F136" i="1" s="1"/>
  <c r="C136" i="1" s="1"/>
  <c r="AH130" i="1" l="1"/>
  <c r="F130" i="1" s="1"/>
  <c r="C130" i="1" s="1"/>
  <c r="AH128" i="1"/>
  <c r="F128" i="1" s="1"/>
  <c r="C128" i="1" s="1"/>
  <c r="AH127" i="1" l="1"/>
  <c r="F127" i="1" s="1"/>
  <c r="C127" i="1" s="1"/>
  <c r="AH126" i="1"/>
  <c r="F126" i="1" s="1"/>
  <c r="C126" i="1" s="1"/>
  <c r="AH125" i="1"/>
  <c r="F125" i="1" s="1"/>
  <c r="C125" i="1" s="1"/>
  <c r="AH122" i="1"/>
  <c r="F122" i="1" s="1"/>
  <c r="C122" i="1" s="1"/>
  <c r="AH121" i="1"/>
  <c r="F121" i="1" s="1"/>
  <c r="C121" i="1" s="1"/>
  <c r="AH116" i="1"/>
  <c r="F116" i="1" s="1"/>
  <c r="C116" i="1" s="1"/>
  <c r="AH117" i="1"/>
  <c r="F117" i="1" s="1"/>
  <c r="C117" i="1" s="1"/>
  <c r="AH115" i="1"/>
  <c r="F115" i="1" s="1"/>
  <c r="C115" i="1" s="1"/>
  <c r="AH114" i="1"/>
  <c r="F114" i="1" s="1"/>
  <c r="C114" i="1" s="1"/>
  <c r="AH111" i="1"/>
  <c r="F111" i="1" s="1"/>
  <c r="C111" i="1" s="1"/>
  <c r="AH109" i="1"/>
  <c r="F109" i="1" s="1"/>
  <c r="C109" i="1" s="1"/>
  <c r="AH110" i="1"/>
  <c r="F110" i="1" s="1"/>
  <c r="C110" i="1" s="1"/>
  <c r="AH106" i="1"/>
  <c r="F106" i="1" s="1"/>
  <c r="C106" i="1" s="1"/>
  <c r="AH107" i="1"/>
  <c r="F107" i="1" s="1"/>
  <c r="C107" i="1" s="1"/>
  <c r="AH104" i="1"/>
  <c r="F104" i="1" s="1"/>
  <c r="C104" i="1" s="1"/>
  <c r="AH101" i="1"/>
  <c r="F101" i="1" s="1"/>
  <c r="C101" i="1" s="1"/>
  <c r="AH102" i="1"/>
  <c r="F102" i="1" s="1"/>
  <c r="C102" i="1" s="1"/>
  <c r="AH98" i="1"/>
  <c r="F98" i="1" s="1"/>
  <c r="C98" i="1" s="1"/>
  <c r="AH96" i="1"/>
  <c r="F96" i="1" s="1"/>
  <c r="C96" i="1" s="1"/>
  <c r="AH94" i="1"/>
  <c r="F94" i="1" s="1"/>
  <c r="C94" i="1" s="1"/>
  <c r="AH95" i="1"/>
  <c r="F95" i="1" s="1"/>
  <c r="C95" i="1" s="1"/>
  <c r="AH92" i="1"/>
  <c r="F92" i="1" s="1"/>
  <c r="C92" i="1" s="1"/>
  <c r="AH91" i="1"/>
  <c r="F91" i="1" s="1"/>
  <c r="C91" i="1" s="1"/>
  <c r="AH90" i="1"/>
  <c r="F90" i="1" s="1"/>
  <c r="C90" i="1" s="1"/>
  <c r="AH87" i="1"/>
  <c r="F87" i="1" s="1"/>
  <c r="C87" i="1" s="1"/>
  <c r="AH88" i="1"/>
  <c r="F88" i="1" s="1"/>
  <c r="C88" i="1" s="1"/>
  <c r="AH84" i="1"/>
  <c r="F84" i="1" s="1"/>
  <c r="C84" i="1" s="1"/>
  <c r="AH85" i="1"/>
  <c r="F85" i="1" s="1"/>
  <c r="C85" i="1" s="1"/>
  <c r="AH86" i="1"/>
  <c r="F86" i="1" s="1"/>
  <c r="C86" i="1" s="1"/>
  <c r="AH82" i="1"/>
  <c r="F82" i="1" s="1"/>
  <c r="C82" i="1" s="1"/>
  <c r="AH81" i="1"/>
  <c r="F81" i="1" s="1"/>
  <c r="C81" i="1" s="1"/>
  <c r="AH76" i="1"/>
  <c r="F76" i="1" s="1"/>
  <c r="C76" i="1" s="1"/>
  <c r="AH74" i="1"/>
  <c r="F74" i="1" s="1"/>
  <c r="C74" i="1" s="1"/>
  <c r="AH61" i="1"/>
  <c r="F61" i="1" s="1"/>
  <c r="C61" i="1" s="1"/>
  <c r="AH62" i="1"/>
  <c r="F62" i="1" s="1"/>
  <c r="C62" i="1" s="1"/>
  <c r="AH63" i="1"/>
  <c r="F63" i="1" s="1"/>
  <c r="C63" i="1" s="1"/>
  <c r="Q40" i="1" l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T8" i="1"/>
  <c r="AH53" i="1" l="1"/>
  <c r="F53" i="1" s="1"/>
  <c r="C53" i="1" s="1"/>
  <c r="AH35" i="1" l="1"/>
  <c r="F35" i="1" s="1"/>
  <c r="C35" i="1" s="1"/>
  <c r="S197" i="1" l="1"/>
  <c r="T197" i="1" s="1"/>
  <c r="U197" i="1" s="1"/>
  <c r="V197" i="1" s="1"/>
  <c r="W197" i="1" s="1"/>
  <c r="AH189" i="1" l="1"/>
  <c r="F189" i="1" l="1"/>
  <c r="C189" i="1" s="1"/>
  <c r="AH188" i="1"/>
  <c r="F188" i="1" s="1"/>
  <c r="C188" i="1" s="1"/>
  <c r="AH187" i="1"/>
  <c r="F187" i="1" s="1"/>
  <c r="C187" i="1" s="1"/>
  <c r="AF192" i="1" l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AH55" i="1"/>
  <c r="F55" i="1" s="1"/>
  <c r="C55" i="1" s="1"/>
  <c r="AH52" i="1"/>
  <c r="F52" i="1" s="1"/>
  <c r="C52" i="1" s="1"/>
  <c r="AH51" i="1"/>
  <c r="F51" i="1" s="1"/>
  <c r="C51" i="1" s="1"/>
  <c r="AH50" i="1"/>
  <c r="F50" i="1" s="1"/>
  <c r="C50" i="1" s="1"/>
  <c r="AH49" i="1"/>
  <c r="F49" i="1" s="1"/>
  <c r="C49" i="1" s="1"/>
  <c r="AH48" i="1"/>
  <c r="F48" i="1" s="1"/>
  <c r="C48" i="1" s="1"/>
  <c r="AH47" i="1"/>
  <c r="F47" i="1" s="1"/>
  <c r="C47" i="1" s="1"/>
  <c r="AH46" i="1"/>
  <c r="F46" i="1" s="1"/>
  <c r="C46" i="1" s="1"/>
  <c r="AH45" i="1"/>
  <c r="F45" i="1" s="1"/>
  <c r="C45" i="1" s="1"/>
  <c r="AH44" i="1"/>
  <c r="F44" i="1" s="1"/>
  <c r="C44" i="1" s="1"/>
  <c r="AH43" i="1"/>
  <c r="F43" i="1" s="1"/>
  <c r="C43" i="1" s="1"/>
  <c r="AH42" i="1"/>
  <c r="F42" i="1" s="1"/>
  <c r="C42" i="1" s="1"/>
  <c r="AH41" i="1"/>
  <c r="F41" i="1" s="1"/>
  <c r="C41" i="1" s="1"/>
  <c r="AH40" i="1"/>
  <c r="F40" i="1" s="1"/>
  <c r="C40" i="1" s="1"/>
  <c r="AH37" i="1"/>
  <c r="F37" i="1" s="1"/>
  <c r="C37" i="1" s="1"/>
  <c r="AH36" i="1"/>
  <c r="F36" i="1" s="1"/>
  <c r="C36" i="1" s="1"/>
  <c r="AH12" i="1" l="1"/>
  <c r="F12" i="1" s="1"/>
  <c r="C12" i="1" l="1"/>
  <c r="AH13" i="1"/>
  <c r="AH14" i="1"/>
  <c r="U8" i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F14" i="1" l="1"/>
  <c r="C14" i="1" s="1"/>
  <c r="F13" i="1"/>
  <c r="C13" i="1" s="1"/>
  <c r="X197" i="1"/>
  <c r="Y197" i="1" s="1"/>
  <c r="Z197" i="1" s="1"/>
  <c r="AA197" i="1" s="1"/>
  <c r="AB197" i="1" s="1"/>
  <c r="AC197" i="1" s="1"/>
  <c r="AD197" i="1" s="1"/>
  <c r="AE197" i="1" s="1"/>
  <c r="AF197" i="1" s="1"/>
  <c r="AH77" i="1" l="1"/>
  <c r="F77" i="1" s="1"/>
  <c r="C77" i="1" s="1"/>
  <c r="AH64" i="1"/>
  <c r="AH34" i="1"/>
  <c r="F34" i="1" s="1"/>
  <c r="C34" i="1" s="1"/>
  <c r="AH33" i="1"/>
  <c r="F33" i="1" s="1"/>
  <c r="C33" i="1" s="1"/>
  <c r="AH32" i="1"/>
  <c r="F32" i="1" s="1"/>
  <c r="C32" i="1" s="1"/>
  <c r="AH31" i="1"/>
  <c r="F31" i="1" s="1"/>
  <c r="C31" i="1" s="1"/>
  <c r="AH30" i="1"/>
  <c r="F30" i="1" s="1"/>
  <c r="C30" i="1" s="1"/>
  <c r="AH28" i="1"/>
  <c r="F28" i="1" s="1"/>
  <c r="C28" i="1" s="1"/>
  <c r="AH27" i="1"/>
  <c r="F27" i="1" s="1"/>
  <c r="C27" i="1" s="1"/>
  <c r="AH26" i="1"/>
  <c r="F26" i="1" s="1"/>
  <c r="C26" i="1" s="1"/>
  <c r="AH25" i="1"/>
  <c r="F25" i="1" s="1"/>
  <c r="C25" i="1" s="1"/>
  <c r="AH24" i="1"/>
  <c r="F24" i="1" s="1"/>
  <c r="C24" i="1" s="1"/>
  <c r="AH22" i="1"/>
  <c r="F22" i="1" s="1"/>
  <c r="C22" i="1" s="1"/>
  <c r="AH21" i="1"/>
  <c r="F21" i="1" s="1"/>
  <c r="C21" i="1" s="1"/>
  <c r="AH20" i="1"/>
  <c r="F20" i="1" s="1"/>
  <c r="C20" i="1" s="1"/>
  <c r="AH19" i="1"/>
  <c r="F19" i="1" s="1"/>
  <c r="C19" i="1" s="1"/>
  <c r="AH18" i="1"/>
  <c r="F18" i="1" s="1"/>
  <c r="C18" i="1" s="1"/>
  <c r="AH16" i="1"/>
  <c r="AH15" i="1"/>
  <c r="S193" i="1"/>
  <c r="S198" i="1" s="1"/>
  <c r="F16" i="1" l="1"/>
  <c r="C16" i="1" s="1"/>
  <c r="F15" i="1"/>
  <c r="C15" i="1" s="1"/>
  <c r="T193" i="1"/>
  <c r="T198" i="1" s="1"/>
  <c r="H192" i="1"/>
  <c r="R194" i="1" l="1"/>
  <c r="AF3" i="1"/>
  <c r="T3" i="1"/>
  <c r="AE3" i="1"/>
  <c r="S3" i="1"/>
  <c r="AA3" i="1"/>
  <c r="Z3" i="1"/>
  <c r="Y3" i="1"/>
  <c r="W3" i="1"/>
  <c r="U3" i="1"/>
  <c r="AD3" i="1"/>
  <c r="AC3" i="1"/>
  <c r="V3" i="1"/>
  <c r="AB3" i="1"/>
  <c r="X3" i="1"/>
  <c r="U193" i="1"/>
  <c r="U198" i="1" s="1"/>
  <c r="R5" i="1"/>
  <c r="V193" i="1" l="1"/>
  <c r="V198" i="1" s="1"/>
  <c r="S5" i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H3" i="1"/>
  <c r="S4" i="1"/>
  <c r="S199" i="1" s="1"/>
  <c r="F192" i="1"/>
  <c r="AH193" i="1"/>
  <c r="W193" i="1" l="1"/>
  <c r="W198" i="1" s="1"/>
  <c r="T4" i="1"/>
  <c r="T199" i="1" s="1"/>
  <c r="E192" i="1"/>
  <c r="X193" i="1" l="1"/>
  <c r="X198" i="1" s="1"/>
  <c r="U4" i="1"/>
  <c r="U199" i="1" s="1"/>
  <c r="Y193" i="1" l="1"/>
  <c r="Y198" i="1" s="1"/>
  <c r="V4" i="1"/>
  <c r="V199" i="1" s="1"/>
  <c r="Z193" i="1" l="1"/>
  <c r="Z198" i="1" s="1"/>
  <c r="W4" i="1"/>
  <c r="W199" i="1" s="1"/>
  <c r="AA193" i="1" l="1"/>
  <c r="AA198" i="1" s="1"/>
  <c r="X4" i="1"/>
  <c r="X199" i="1" s="1"/>
  <c r="AB193" i="1" l="1"/>
  <c r="AB198" i="1" s="1"/>
  <c r="Y4" i="1"/>
  <c r="Y199" i="1" s="1"/>
  <c r="AC193" i="1" l="1"/>
  <c r="AC198" i="1" s="1"/>
  <c r="Z4" i="1"/>
  <c r="Z199" i="1" s="1"/>
  <c r="AD193" i="1" l="1"/>
  <c r="AD198" i="1" s="1"/>
  <c r="AA4" i="1"/>
  <c r="AA199" i="1" s="1"/>
  <c r="AE193" i="1" l="1"/>
  <c r="AE198" i="1" s="1"/>
  <c r="AB4" i="1"/>
  <c r="AB199" i="1" s="1"/>
  <c r="AF193" i="1" l="1"/>
  <c r="AF198" i="1" s="1"/>
  <c r="AC4" i="1"/>
  <c r="AC199" i="1" s="1"/>
  <c r="AD4" i="1" l="1"/>
  <c r="AD199" i="1" s="1"/>
  <c r="AE4" i="1" l="1"/>
  <c r="AE199" i="1" s="1"/>
  <c r="AF4" i="1" l="1"/>
  <c r="AF1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Nazanin</author>
  </authors>
  <commentList>
    <comment ref="S64" authorId="0" shapeId="0" xr:uid="{AF970DF7-45AB-4AE5-B60C-9AB70B273D74}">
      <text>
        <r>
          <rPr>
            <b/>
            <sz val="9"/>
            <color indexed="81"/>
            <rFont val="Tahoma"/>
            <charset val="1"/>
          </rPr>
          <t>Nazanin:</t>
        </r>
        <r>
          <rPr>
            <sz val="9"/>
            <color indexed="81"/>
            <rFont val="Tahoma"/>
            <charset val="1"/>
          </rPr>
          <t xml:space="preserve">
parent level task rows must be totally colored . Row: 64,73</t>
        </r>
      </text>
    </comment>
    <comment ref="T196" authorId="0" shapeId="0" xr:uid="{58335674-3CD3-417F-B6B5-235A664B51AF}">
      <text>
        <r>
          <rPr>
            <b/>
            <sz val="9"/>
            <color indexed="81"/>
            <rFont val="Tahoma"/>
            <charset val="1"/>
          </rPr>
          <t>Nazanin:</t>
        </r>
        <r>
          <rPr>
            <sz val="9"/>
            <color indexed="81"/>
            <rFont val="Tahoma"/>
            <charset val="1"/>
          </rPr>
          <t xml:space="preserve">
it's 4.5 for week2.For every week, it is equal to sum of estimated hours of effort for all completed tasks in that week.  </t>
        </r>
      </text>
    </comment>
    <comment ref="U196" authorId="0" shapeId="0" xr:uid="{4A554AF4-F90B-44DE-8FAF-807774880929}">
      <text>
        <r>
          <rPr>
            <b/>
            <sz val="9"/>
            <color indexed="81"/>
            <rFont val="Tahoma"/>
            <charset val="1"/>
          </rPr>
          <t>Nazanin:</t>
        </r>
        <r>
          <rPr>
            <sz val="9"/>
            <color indexed="81"/>
            <rFont val="Tahoma"/>
            <charset val="1"/>
          </rPr>
          <t xml:space="preserve">
it's 5 for week3. For every week, it is equal to sum of estimated hours of effort for all completed tasks in that week. </t>
        </r>
      </text>
    </comment>
  </commentList>
</comments>
</file>

<file path=xl/sharedStrings.xml><?xml version="1.0" encoding="utf-8"?>
<sst xmlns="http://schemas.openxmlformats.org/spreadsheetml/2006/main" count="316" uniqueCount="279">
  <si>
    <t>Task #</t>
  </si>
  <si>
    <t>^</t>
  </si>
  <si>
    <t>Status</t>
  </si>
  <si>
    <t>In Progress</t>
  </si>
  <si>
    <t>Complete</t>
  </si>
  <si>
    <t>Actual Results</t>
  </si>
  <si>
    <t>Totals &gt;&gt;</t>
  </si>
  <si>
    <t>Cumulative Plan (PV)</t>
  </si>
  <si>
    <t>WBS</t>
  </si>
  <si>
    <t>Planned Effort</t>
  </si>
  <si>
    <t>Estimated Effort Remaining</t>
  </si>
  <si>
    <t>Estimates</t>
  </si>
  <si>
    <t>If you worked on that task during the past week:</t>
  </si>
  <si>
    <t>If you did no work on that task, do nothing.</t>
  </si>
  <si>
    <t>This will update the burndown and burnup charts</t>
  </si>
  <si>
    <t>CSE 6329-002</t>
  </si>
  <si>
    <t>List tasks to be performed</t>
  </si>
  <si>
    <t>Estimate hours required for each task</t>
  </si>
  <si>
    <t>Estimated Hours of Effort</t>
  </si>
  <si>
    <t>Record estimated hours in Estimated Hours of Effort column</t>
  </si>
  <si>
    <t>Break into smaller sub-tasks as required</t>
  </si>
  <si>
    <t>Modify template to add tasks and correct formulas/coloring</t>
  </si>
  <si>
    <t>Actual Hours So Far</t>
  </si>
  <si>
    <t>Estimated Hours Remaining</t>
  </si>
  <si>
    <t xml:space="preserve">Read and Analyze A1 SOW for PWBS </t>
  </si>
  <si>
    <t xml:space="preserve">Read and Analyze A2 SOW </t>
  </si>
  <si>
    <t xml:space="preserve">Read and Analyze A3 SOW </t>
  </si>
  <si>
    <t xml:space="preserve">Read and Analyze A4 SOW </t>
  </si>
  <si>
    <t>A2</t>
  </si>
  <si>
    <t>Submit A1 (Draft)</t>
  </si>
  <si>
    <t>Review comments from TA/Instructor and Correct Mistakes</t>
  </si>
  <si>
    <t>Submit Final PWBS</t>
  </si>
  <si>
    <t>A3</t>
  </si>
  <si>
    <t>A4</t>
  </si>
  <si>
    <r>
      <rPr>
        <b/>
        <sz val="10"/>
        <rFont val="Arial"/>
        <family val="2"/>
      </rPr>
      <t>For each task</t>
    </r>
    <r>
      <rPr>
        <sz val="10"/>
        <rFont val="Arial"/>
        <family val="2"/>
      </rPr>
      <t>:</t>
    </r>
  </si>
  <si>
    <t>At the end of each week, fill in hours worked on each task, as follows:</t>
  </si>
  <si>
    <t>Enter total hours of work remaining on the task in column E:</t>
  </si>
  <si>
    <t>If the task is complete, enter 0 hours remaining.</t>
  </si>
  <si>
    <t>Step 1 - Enter hours worked each week</t>
  </si>
  <si>
    <t>Step 2: Check for errors</t>
  </si>
  <si>
    <t>Review all totals and numbers and make sure everything seems correct.</t>
  </si>
  <si>
    <t>Make corrections as necessary</t>
  </si>
  <si>
    <t>Total Estimated Hours Remaining</t>
  </si>
  <si>
    <t>Estimated Hours Remaining (copy each week from total in column E) &gt;&gt;</t>
  </si>
  <si>
    <t>Cell should change color when you enter a non-zero value.</t>
  </si>
  <si>
    <t>Cell will change color</t>
  </si>
  <si>
    <t>Cumulative Hours Earned (EV) &gt;&gt;</t>
  </si>
  <si>
    <t>Week Number &gt;&gt;</t>
  </si>
  <si>
    <t>Total Hours Worked</t>
  </si>
  <si>
    <t>Total Actual Hours Worked &gt;&gt;</t>
  </si>
  <si>
    <t>Cumulative Actual Hours (AC) &gt;&gt;</t>
  </si>
  <si>
    <t>Total Hours Originally Estimated</t>
  </si>
  <si>
    <t>E1 - Study for Midterm Exam</t>
  </si>
  <si>
    <t>E2 - Study for Final Exam</t>
  </si>
  <si>
    <t>PWBS</t>
  </si>
  <si>
    <t>A1 - Develop PWBS</t>
  </si>
  <si>
    <t>insert new column here</t>
  </si>
  <si>
    <t>Spare Parent Task - Top Level</t>
  </si>
  <si>
    <t>Spare Parent Task - Second Level</t>
  </si>
  <si>
    <t>Spare Parent Task - Third Level</t>
  </si>
  <si>
    <t>Spare Sub-Task - Second Level</t>
  </si>
  <si>
    <t>Spare Sub-Task - Third Level</t>
  </si>
  <si>
    <t>Spare Sub-Task - Fourth Level</t>
  </si>
  <si>
    <t>Spare Task Rows - For use in Inserting New Tasks and Sub-Tasks</t>
  </si>
  <si>
    <t>Actual Hours Worked and Earned</t>
  </si>
  <si>
    <r>
      <t xml:space="preserve">Copy the "total estimated hours remaining" (bottom of column E) to </t>
    </r>
    <r>
      <rPr>
        <b/>
        <sz val="10"/>
        <rFont val="Arial"/>
        <family val="2"/>
      </rPr>
      <t>estimated hours remaining</t>
    </r>
    <r>
      <rPr>
        <sz val="10"/>
        <rFont val="Arial"/>
        <family val="2"/>
      </rPr>
      <t xml:space="preserve"> cell for current week</t>
    </r>
  </si>
  <si>
    <t>Step 4: Update Earned Value</t>
  </si>
  <si>
    <t>ASSIGNMENT 1</t>
  </si>
  <si>
    <t>DO INITIAL VERSION OF PERSONAL WBS</t>
  </si>
  <si>
    <t>CSE  6329</t>
  </si>
  <si>
    <t>Software Metrics and Quality Engineering</t>
  </si>
  <si>
    <t>Name</t>
  </si>
  <si>
    <t>Points</t>
  </si>
  <si>
    <t>(/10) Correct Format, including name on top, totals, etc.</t>
  </si>
  <si>
    <t>(/50) Reasonable list of tasks for each assignment</t>
  </si>
  <si>
    <t>(/40) Reasonable estimates, actual and earned hours.</t>
  </si>
  <si>
    <t>(100) Total Assignment Grade</t>
  </si>
  <si>
    <t>Comments from Grader</t>
  </si>
  <si>
    <r>
      <t xml:space="preserve">(hours may be entered in whole hours, such as </t>
    </r>
    <r>
      <rPr>
        <b/>
        <sz val="10"/>
        <color rgb="FF0000FF"/>
        <rFont val="Arial"/>
        <family val="2"/>
      </rPr>
      <t>2</t>
    </r>
    <r>
      <rPr>
        <sz val="10"/>
        <rFont val="Arial"/>
        <family val="2"/>
      </rPr>
      <t xml:space="preserve">, or in tenths of an hour, such as </t>
    </r>
    <r>
      <rPr>
        <b/>
        <sz val="10"/>
        <color rgb="FF0000FF"/>
        <rFont val="Arial"/>
        <family val="2"/>
      </rPr>
      <t>1.3</t>
    </r>
    <r>
      <rPr>
        <sz val="10"/>
        <rFont val="Arial"/>
        <family val="2"/>
      </rPr>
      <t>)</t>
    </r>
  </si>
  <si>
    <t>The total hours remaining is your best current estimate, which may differ from what was originally estimated.</t>
  </si>
  <si>
    <t>ID</t>
  </si>
  <si>
    <t>General Rules:</t>
  </si>
  <si>
    <t xml:space="preserve">the length of the course (which you may only do with the instructor's permission).  </t>
  </si>
  <si>
    <t xml:space="preserve">1: Cells with a white background are cells in which you may put a number or a task name at the appropriate time. </t>
  </si>
  <si>
    <t>Some of these cells will change color when you put something there.</t>
  </si>
  <si>
    <t>(Use the spare tasks near the bottom to preserve the correct format and formulas.)</t>
  </si>
  <si>
    <t>If the graphs (charts) look strange, something is wrong.  Figure out what's wrong and fix it.</t>
  </si>
  <si>
    <t>Step 3: Record Estimated Hours Remaining at end of current week</t>
  </si>
  <si>
    <t>Hours Earned This Week (enter each week) &gt;&gt;</t>
  </si>
  <si>
    <t>Should match Cumulative Plan (PV)</t>
  </si>
  <si>
    <t>(copy to the right at the end of each week)</t>
  </si>
  <si>
    <t>Make Weekly Updates to Actual and Earned Hours in PWBS</t>
  </si>
  <si>
    <t>CPI &gt;&gt;</t>
  </si>
  <si>
    <t>SPI &gt;&gt;</t>
  </si>
  <si>
    <t>Note:</t>
  </si>
  <si>
    <t>If you receive comments on the DRAFT PWBS, make the indicated changes and delete the</t>
  </si>
  <si>
    <t>comments when submitting the INTERIM PWBS.</t>
  </si>
  <si>
    <t>If you receive comments on the INTERIM PWBS, delete them before submitting the FINAL PWBS.</t>
  </si>
  <si>
    <t>Task Description</t>
  </si>
  <si>
    <t xml:space="preserve">  Week  Ending &gt;&gt;</t>
  </si>
  <si>
    <t>Record hours worked for week ending</t>
  </si>
  <si>
    <t>Should match Cumulative Actual Hours (AC)</t>
  </si>
  <si>
    <t>Not Started</t>
  </si>
  <si>
    <t xml:space="preserve">If a cell has a header that is </t>
  </si>
  <si>
    <t>beige</t>
  </si>
  <si>
    <t>If a cell has a header that is</t>
  </si>
  <si>
    <t>light blue</t>
  </si>
  <si>
    <t>it means you should enter data there once and not change it later.</t>
  </si>
  <si>
    <t>light green</t>
  </si>
  <si>
    <t>yellow</t>
  </si>
  <si>
    <t>it means it contains a formula that you should not change.</t>
  </si>
  <si>
    <t xml:space="preserve">it means you should enter task numbers and names there once. </t>
  </si>
  <si>
    <t>it means you should consider entering data in that column each week.</t>
  </si>
  <si>
    <t>However, if you add new rows, check that all formulas are correct (compare with nearby rows)</t>
  </si>
  <si>
    <t>What to do after you have created all of your task rows and estimated the hours of effort for each task.</t>
  </si>
  <si>
    <t>Instructions for Setting Up the WBS and Making Weekly WBS Entries</t>
  </si>
  <si>
    <t>2018 Fall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</si>
  <si>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</si>
  <si>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</si>
  <si>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</si>
  <si>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</si>
  <si>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</si>
  <si>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</si>
  <si>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</si>
  <si>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</si>
  <si>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</si>
  <si>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</si>
  <si>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</si>
  <si>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</si>
  <si>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</si>
  <si>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</si>
  <si>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 xml:space="preserve">    Week Ending &gt;&gt;</t>
  </si>
  <si>
    <t>2: Row 7/8 contains the headers for the many rows that follow.  These row headers are color coded:</t>
  </si>
  <si>
    <t>Note: you must add new rows in the main body of the WBS (see SOW for details)</t>
  </si>
  <si>
    <t>3: Cells with a colored background usually contain formulas that you should not change unless you are extending</t>
  </si>
  <si>
    <t>4: You may insert rows as needed to accommodate all of the tasks that you plan to do for the course.</t>
  </si>
  <si>
    <t>5: You should study every formula and every graph and understand what it is and why.  This may be on an exam.</t>
  </si>
  <si>
    <t>Enter total hours worked on the task in the column corresponding to the current week (column S through AF).</t>
  </si>
  <si>
    <t>Thus this value may change each week.</t>
  </si>
  <si>
    <t>2019 Fall</t>
  </si>
  <si>
    <t>Fall, 2019</t>
  </si>
  <si>
    <t>Copy the value, not the formula.  I.e., don't just copy. Use copy / paste special / values</t>
  </si>
  <si>
    <r>
      <t xml:space="preserve">The earned value for each week goes in 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 for the current week (near the bottom) </t>
    </r>
  </si>
  <si>
    <t>Here is how to compute the earned value each week:</t>
  </si>
  <si>
    <t>Set the hours earned this week to 0 (I suggest you do this on scratch paper, not in the spreadsheet)</t>
  </si>
  <si>
    <r>
      <t xml:space="preserve">For each task that you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during the current week:</t>
    </r>
  </si>
  <si>
    <r>
      <t xml:space="preserve">Find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that task and </t>
    </r>
    <r>
      <rPr>
        <b/>
        <sz val="10"/>
        <color rgb="FF0000FF"/>
        <rFont val="Arial"/>
        <family val="2"/>
      </rPr>
      <t>add it</t>
    </r>
    <r>
      <rPr>
        <sz val="10"/>
        <rFont val="Arial"/>
        <family val="2"/>
      </rPr>
      <t xml:space="preserve"> to the hours earned this week</t>
    </r>
  </si>
  <si>
    <t>(Do not include tasks that you did not complete this week.)</t>
  </si>
  <si>
    <r>
      <t xml:space="preserve">Place the earned value for the week in the </t>
    </r>
    <r>
      <rPr>
        <b/>
        <sz val="10"/>
        <rFont val="Arial"/>
        <family val="2"/>
      </rPr>
      <t>hours earned this week</t>
    </r>
    <r>
      <rPr>
        <sz val="10"/>
        <rFont val="Arial"/>
        <family val="2"/>
      </rPr>
      <t xml:space="preserve"> row. This will update the earned value chart accordingly.</t>
    </r>
  </si>
  <si>
    <t>See the SOW and below for how to compute the earned value each week.  Be sure to do this exactly as described.</t>
  </si>
  <si>
    <r>
      <t xml:space="preserve">When you have added the </t>
    </r>
    <r>
      <rPr>
        <b/>
        <sz val="10"/>
        <rFont val="Arial"/>
        <family val="2"/>
      </rPr>
      <t>originally estimated hours</t>
    </r>
    <r>
      <rPr>
        <sz val="10"/>
        <rFont val="Arial"/>
        <family val="2"/>
      </rPr>
      <t xml:space="preserve"> for all the completed tasks, this total will be the earned value for the week. </t>
    </r>
  </si>
  <si>
    <t>If you did not complete any tasks this week, your earned value for the week is 0.</t>
  </si>
  <si>
    <r>
      <t xml:space="preserve">Repeat for the next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task until you have done this for all tasks that were </t>
    </r>
    <r>
      <rPr>
        <b/>
        <sz val="10"/>
        <rFont val="Arial"/>
        <family val="2"/>
      </rPr>
      <t>completed</t>
    </r>
    <r>
      <rPr>
        <sz val="10"/>
        <rFont val="Arial"/>
        <family val="2"/>
      </rPr>
      <t xml:space="preserve"> this week</t>
    </r>
  </si>
  <si>
    <t>Design and Implement a Defect Recording and Analysis Tool</t>
  </si>
  <si>
    <t>Refinement and Analysis of Data</t>
  </si>
  <si>
    <t>Shifting and Sorting the data</t>
  </si>
  <si>
    <t>Extracting the subsets of Data</t>
  </si>
  <si>
    <t>Computing Totals, Averages and Other Measures from data</t>
  </si>
  <si>
    <t>Generate Graphs for Illustrating Measures</t>
  </si>
  <si>
    <t>Documentation</t>
  </si>
  <si>
    <t>Prepare a Defect Analysis Report</t>
  </si>
  <si>
    <t>Write the Description of Analysis Tool</t>
  </si>
  <si>
    <t>Write the Description about each Measure and Graph</t>
  </si>
  <si>
    <t>Write Summary and Recommendations for 7 Graphs</t>
  </si>
  <si>
    <t>Review and Submission of A2</t>
  </si>
  <si>
    <t>Phase 1</t>
  </si>
  <si>
    <t>Main Program</t>
  </si>
  <si>
    <t>Produce flowgraph of the main program</t>
  </si>
  <si>
    <t>computing the cyclomatic complexity of main program</t>
  </si>
  <si>
    <t>Function</t>
  </si>
  <si>
    <t>Writing a C function that satisfies the requirements</t>
  </si>
  <si>
    <t>Producing a flowgraph of the function</t>
  </si>
  <si>
    <t>Computing the cyclomatic complexity of the function</t>
  </si>
  <si>
    <t>Submit Phase 1 of A3</t>
  </si>
  <si>
    <t>Phase 2 - Review and evaluate three programs provided</t>
  </si>
  <si>
    <t>Review each function and note errors if any</t>
  </si>
  <si>
    <t>Produce a flowgraph of function</t>
  </si>
  <si>
    <t>Turning in a Word file with flowgraph</t>
  </si>
  <si>
    <t>Mentioning the file name of function</t>
  </si>
  <si>
    <t>Describing errors if any and Explanation to Correct Errors</t>
  </si>
  <si>
    <t>Computing Complexity Calculation and Providing Information</t>
  </si>
  <si>
    <t>Submit Phase 2 of A3</t>
  </si>
  <si>
    <t>Define</t>
  </si>
  <si>
    <t>Measure</t>
  </si>
  <si>
    <t>Analyze - Customer Slow Response Time Problem</t>
  </si>
  <si>
    <t>Analyze - High Defect Rate Problem</t>
  </si>
  <si>
    <t>Improve</t>
  </si>
  <si>
    <t>Identify 2 CTQs</t>
  </si>
  <si>
    <t>Explain base and compound measure for each problem</t>
  </si>
  <si>
    <t>Describing process flow using swim lane diagram</t>
  </si>
  <si>
    <t>Examining all handouts about people and department</t>
  </si>
  <si>
    <t>Produce a simple table of people and organizations</t>
  </si>
  <si>
    <t>People and Organization</t>
  </si>
  <si>
    <t>Process Flow</t>
  </si>
  <si>
    <t>Determining order of things happen in responding to customer problems</t>
  </si>
  <si>
    <t>Determining dependencies between different people or organizations</t>
  </si>
  <si>
    <t>Examining the swim lane diagram and IPC information</t>
  </si>
  <si>
    <t>Root Cause Analysis</t>
  </si>
  <si>
    <t xml:space="preserve">Understanding few RCA Techniques </t>
  </si>
  <si>
    <t>Analyze possible causes using 2 or more RCA Techniques</t>
  </si>
  <si>
    <t>Produce a Summary of Causes table</t>
  </si>
  <si>
    <t>Produce a cause map (causal model)</t>
  </si>
  <si>
    <t>Analyze the IPC Defect Data File (SH11)</t>
  </si>
  <si>
    <t>Phase 1 - identify relationships between defect level and factors</t>
  </si>
  <si>
    <t>Phase 2 - identify correlations using correlation analysis methods</t>
  </si>
  <si>
    <t>Phase 3 - Produce a cause map (causal model)</t>
  </si>
  <si>
    <t>Produce a Table of Most Important Root Causes</t>
  </si>
  <si>
    <t>Identify the most important overall root causes</t>
  </si>
  <si>
    <t>Explain each root cause</t>
  </si>
  <si>
    <t>Explain Recommended Solutions</t>
  </si>
  <si>
    <t>Review and Submit A4</t>
  </si>
  <si>
    <t>Plan for reading through all modules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</si>
  <si>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</si>
  <si>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</si>
  <si>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</si>
  <si>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</si>
  <si>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</si>
  <si>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</si>
  <si>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</si>
  <si>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</si>
  <si>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</si>
  <si>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</si>
  <si>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</si>
  <si>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</si>
  <si>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</si>
  <si>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</si>
  <si>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</si>
  <si>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</si>
  <si>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Module 17</t>
  </si>
  <si>
    <t>Module 18</t>
  </si>
  <si>
    <t>Module 19</t>
  </si>
  <si>
    <t>Module 20</t>
  </si>
  <si>
    <t>Clear Doubts with Professor/TA</t>
  </si>
  <si>
    <t>Module 21</t>
  </si>
  <si>
    <t>Module 22</t>
  </si>
  <si>
    <t>Module 33</t>
  </si>
  <si>
    <t>Module 23</t>
  </si>
  <si>
    <t>Module 24</t>
  </si>
  <si>
    <t>Module 25</t>
  </si>
  <si>
    <t>Module 26</t>
  </si>
  <si>
    <t>Module 27</t>
  </si>
  <si>
    <t>Module 28</t>
  </si>
  <si>
    <t>Module 29</t>
  </si>
  <si>
    <t>Module 30</t>
  </si>
  <si>
    <t>Module 31</t>
  </si>
  <si>
    <t>Module 32</t>
  </si>
  <si>
    <t>Module 34</t>
  </si>
  <si>
    <t>Module 35</t>
  </si>
  <si>
    <t>Module 36</t>
  </si>
  <si>
    <t>Module 37</t>
  </si>
  <si>
    <t>Module 38</t>
  </si>
  <si>
    <t>Revision for Mid Term Exam</t>
  </si>
  <si>
    <t>Revision for Final Exam</t>
  </si>
  <si>
    <t>Post-release Quality Average Normalized by Size</t>
  </si>
  <si>
    <t>Post-release Quality by Development Process</t>
  </si>
  <si>
    <t>Post-release Quality by Programming Language</t>
  </si>
  <si>
    <t>Post-release Quality History</t>
  </si>
  <si>
    <t>Current Quality Total</t>
  </si>
  <si>
    <t>Current Quality Total Normalized by Size</t>
  </si>
  <si>
    <t>Current Quality Total Normalized by Number of Products</t>
  </si>
  <si>
    <t>Review of A3 Phase 1</t>
  </si>
  <si>
    <t>Review of A3 Phase 2</t>
  </si>
  <si>
    <t>Learn Module 1-5</t>
  </si>
  <si>
    <t>Learn Module 6-10</t>
  </si>
  <si>
    <t>Learn Module 11-15</t>
  </si>
  <si>
    <t>Learn Module 16-20</t>
  </si>
  <si>
    <t>Learn Module 21-25</t>
  </si>
  <si>
    <t>Learn Module 26-30</t>
  </si>
  <si>
    <t>Learn Module 31-35</t>
  </si>
  <si>
    <t>Learn Module 36-38</t>
  </si>
  <si>
    <t>Clarify Doubts with Professor/TA</t>
  </si>
  <si>
    <t>Enter Actual and Earned Hours for week ending 8/30</t>
  </si>
  <si>
    <t>Submit A1 Interim</t>
  </si>
  <si>
    <t>Final PWBS</t>
  </si>
  <si>
    <t>Discussion with the TA regarding Final PWBS</t>
  </si>
  <si>
    <t>Record and Extract the defect data</t>
  </si>
  <si>
    <t>Goutami Padmanabhan</t>
  </si>
  <si>
    <t>parent level task rows must be totally colored . Row: 64,73</t>
  </si>
  <si>
    <t>wrong earned value for week2 and 3. T196, U196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</si>
</sst>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;@"/>
  </numFmts>
  <fonts count="3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b/>
      <sz val="10"/>
      <color rgb="FF0000FF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b/>
      <sz val="10"/>
      <color rgb="FF99CCFF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b/>
      <sz val="22"/>
      <name val="Times New Roman"/>
      <family val="1"/>
    </font>
    <font>
      <b/>
      <sz val="12"/>
      <name val="Times New Roman"/>
      <family val="1"/>
    </font>
    <font>
      <sz val="16"/>
      <name val="Arial"/>
      <family val="2"/>
    </font>
    <font>
      <sz val="18"/>
      <color rgb="FF0000FF"/>
      <name val="Arial"/>
      <family val="2"/>
    </font>
    <font>
      <u/>
      <sz val="14"/>
      <name val="Arial"/>
      <family val="2"/>
    </font>
    <font>
      <sz val="10"/>
      <color theme="0"/>
      <name val="Arial"/>
      <family val="2"/>
    </font>
    <font>
      <b/>
      <sz val="16"/>
      <color rgb="FFFF0000"/>
      <name val="Arial"/>
      <family val="2"/>
    </font>
    <font>
      <b/>
      <sz val="15"/>
      <color rgb="FFFF0000"/>
      <name val="Arial"/>
      <family val="2"/>
    </font>
    <font>
      <sz val="10"/>
      <name val="Arial Narrow"/>
      <family val="2"/>
    </font>
    <font>
      <u/>
      <sz val="10"/>
      <name val="Arial Narrow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66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indexed="64"/>
      </left>
      <right/>
      <top style="thin">
        <color indexed="64"/>
      </top>
      <bottom style="double">
        <color auto="1"/>
      </bottom>
      <diagonal/>
    </border>
    <border>
      <left/>
      <right/>
      <top/>
      <bottom style="thick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3" borderId="10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3" borderId="22" xfId="0" applyFont="1" applyFill="1" applyBorder="1"/>
    <xf numFmtId="0" fontId="0" fillId="0" borderId="0" xfId="0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6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/>
    </xf>
    <xf numFmtId="0" fontId="0" fillId="12" borderId="0" xfId="0" applyFill="1"/>
    <xf numFmtId="0" fontId="4" fillId="12" borderId="0" xfId="0" applyFont="1" applyFill="1"/>
    <xf numFmtId="0" fontId="0" fillId="12" borderId="33" xfId="0" applyFill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0" xfId="0" applyBorder="1"/>
    <xf numFmtId="0" fontId="0" fillId="12" borderId="35" xfId="0" applyFill="1" applyBorder="1"/>
    <xf numFmtId="0" fontId="0" fillId="12" borderId="36" xfId="0" applyFill="1" applyBorder="1" applyAlignment="1">
      <alignment horizontal="center"/>
    </xf>
    <xf numFmtId="0" fontId="0" fillId="12" borderId="36" xfId="0" applyFill="1" applyBorder="1"/>
    <xf numFmtId="0" fontId="0" fillId="6" borderId="0" xfId="0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36" xfId="0" applyFill="1" applyBorder="1"/>
    <xf numFmtId="0" fontId="0" fillId="6" borderId="37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1" borderId="32" xfId="0" applyFill="1" applyBorder="1"/>
    <xf numFmtId="0" fontId="0" fillId="11" borderId="33" xfId="0" applyFill="1" applyBorder="1"/>
    <xf numFmtId="0" fontId="0" fillId="11" borderId="0" xfId="0" applyFill="1" applyBorder="1"/>
    <xf numFmtId="0" fontId="0" fillId="11" borderId="34" xfId="0" applyFill="1" applyBorder="1"/>
    <xf numFmtId="0" fontId="0" fillId="11" borderId="35" xfId="0" applyFill="1" applyBorder="1"/>
    <xf numFmtId="0" fontId="0" fillId="11" borderId="36" xfId="0" applyFill="1" applyBorder="1"/>
    <xf numFmtId="0" fontId="0" fillId="11" borderId="37" xfId="0" applyFill="1" applyBorder="1"/>
    <xf numFmtId="164" fontId="0" fillId="10" borderId="1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0" borderId="43" xfId="0" applyFill="1" applyBorder="1"/>
    <xf numFmtId="0" fontId="0" fillId="12" borderId="0" xfId="0" applyFill="1" applyAlignment="1">
      <alignment wrapText="1"/>
    </xf>
    <xf numFmtId="0" fontId="7" fillId="4" borderId="13" xfId="0" applyFont="1" applyFill="1" applyBorder="1" applyAlignment="1">
      <alignment horizontal="center" vertical="center" wrapText="1"/>
    </xf>
    <xf numFmtId="0" fontId="1" fillId="13" borderId="36" xfId="0" applyFont="1" applyFill="1" applyBorder="1"/>
    <xf numFmtId="0" fontId="0" fillId="14" borderId="30" xfId="0" applyFill="1" applyBorder="1"/>
    <xf numFmtId="0" fontId="0" fillId="14" borderId="31" xfId="0" applyFill="1" applyBorder="1"/>
    <xf numFmtId="0" fontId="0" fillId="14" borderId="32" xfId="0" applyFill="1" applyBorder="1"/>
    <xf numFmtId="0" fontId="0" fillId="14" borderId="33" xfId="0" applyFill="1" applyBorder="1"/>
    <xf numFmtId="0" fontId="0" fillId="14" borderId="0" xfId="0" applyFill="1" applyBorder="1"/>
    <xf numFmtId="0" fontId="0" fillId="14" borderId="34" xfId="0" applyFill="1" applyBorder="1"/>
    <xf numFmtId="0" fontId="0" fillId="14" borderId="35" xfId="0" applyFill="1" applyBorder="1"/>
    <xf numFmtId="0" fontId="0" fillId="14" borderId="36" xfId="0" applyFill="1" applyBorder="1"/>
    <xf numFmtId="0" fontId="0" fillId="14" borderId="37" xfId="0" applyFill="1" applyBorder="1"/>
    <xf numFmtId="0" fontId="1" fillId="12" borderId="0" xfId="0" applyFont="1" applyFill="1" applyBorder="1" applyAlignment="1">
      <alignment horizontal="center" vertical="center" wrapText="1"/>
    </xf>
    <xf numFmtId="164" fontId="1" fillId="2" borderId="48" xfId="0" applyNumberFormat="1" applyFont="1" applyFill="1" applyBorder="1" applyAlignment="1">
      <alignment horizontal="center"/>
    </xf>
    <xf numFmtId="164" fontId="1" fillId="2" borderId="49" xfId="0" applyNumberFormat="1" applyFont="1" applyFill="1" applyBorder="1" applyAlignment="1">
      <alignment horizontal="center"/>
    </xf>
    <xf numFmtId="164" fontId="1" fillId="2" borderId="24" xfId="0" applyNumberFormat="1" applyFont="1" applyFill="1" applyBorder="1" applyAlignment="1">
      <alignment horizontal="center"/>
    </xf>
    <xf numFmtId="0" fontId="0" fillId="10" borderId="42" xfId="0" applyFill="1" applyBorder="1"/>
    <xf numFmtId="164" fontId="0" fillId="13" borderId="36" xfId="0" applyNumberFormat="1" applyFill="1" applyBorder="1" applyAlignment="1">
      <alignment horizontal="left"/>
    </xf>
    <xf numFmtId="1" fontId="0" fillId="0" borderId="8" xfId="0" applyNumberFormat="1" applyBorder="1"/>
    <xf numFmtId="164" fontId="0" fillId="6" borderId="8" xfId="0" applyNumberFormat="1" applyFill="1" applyBorder="1" applyAlignment="1">
      <alignment horizontal="center"/>
    </xf>
    <xf numFmtId="165" fontId="1" fillId="4" borderId="13" xfId="0" applyNumberFormat="1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 wrapText="1"/>
    </xf>
    <xf numFmtId="0" fontId="0" fillId="12" borderId="37" xfId="0" applyFill="1" applyBorder="1"/>
    <xf numFmtId="0" fontId="0" fillId="12" borderId="32" xfId="0" applyFill="1" applyBorder="1"/>
    <xf numFmtId="0" fontId="0" fillId="12" borderId="34" xfId="0" applyFill="1" applyBorder="1"/>
    <xf numFmtId="0" fontId="0" fillId="12" borderId="31" xfId="0" applyFill="1" applyBorder="1"/>
    <xf numFmtId="0" fontId="2" fillId="12" borderId="0" xfId="0" applyFont="1" applyFill="1"/>
    <xf numFmtId="0" fontId="1" fillId="12" borderId="0" xfId="0" applyFont="1" applyFill="1"/>
    <xf numFmtId="0" fontId="3" fillId="12" borderId="0" xfId="0" applyFont="1" applyFill="1"/>
    <xf numFmtId="0" fontId="0" fillId="12" borderId="0" xfId="0" applyFill="1" applyAlignment="1">
      <alignment horizontal="center"/>
    </xf>
    <xf numFmtId="0" fontId="5" fillId="12" borderId="0" xfId="0" applyFont="1" applyFill="1"/>
    <xf numFmtId="164" fontId="0" fillId="12" borderId="0" xfId="0" applyNumberFormat="1" applyFill="1" applyAlignment="1">
      <alignment horizontal="left"/>
    </xf>
    <xf numFmtId="0" fontId="0" fillId="12" borderId="0" xfId="0" applyFill="1" applyAlignment="1">
      <alignment horizontal="center" vertical="center"/>
    </xf>
    <xf numFmtId="0" fontId="2" fillId="12" borderId="42" xfId="0" applyFont="1" applyFill="1" applyBorder="1" applyAlignment="1">
      <alignment horizontal="left" vertical="center"/>
    </xf>
    <xf numFmtId="0" fontId="2" fillId="7" borderId="42" xfId="0" applyFont="1" applyFill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12" borderId="30" xfId="0" applyFill="1" applyBorder="1"/>
    <xf numFmtId="0" fontId="2" fillId="12" borderId="44" xfId="0" applyFont="1" applyFill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12" borderId="42" xfId="0" applyFont="1" applyFill="1" applyBorder="1" applyAlignment="1">
      <alignment horizontal="left"/>
    </xf>
    <xf numFmtId="0" fontId="2" fillId="12" borderId="25" xfId="0" applyFont="1" applyFill="1" applyBorder="1" applyAlignment="1">
      <alignment horizontal="left"/>
    </xf>
    <xf numFmtId="0" fontId="2" fillId="6" borderId="25" xfId="0" applyFont="1" applyFill="1" applyBorder="1" applyAlignment="1">
      <alignment horizontal="left"/>
    </xf>
    <xf numFmtId="0" fontId="2" fillId="6" borderId="42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/>
    </xf>
    <xf numFmtId="0" fontId="2" fillId="6" borderId="4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5" fillId="12" borderId="42" xfId="0" applyFont="1" applyFill="1" applyBorder="1" applyAlignment="1">
      <alignment horizontal="left" vertical="center"/>
    </xf>
    <xf numFmtId="164" fontId="1" fillId="12" borderId="1" xfId="0" applyNumberFormat="1" applyFont="1" applyFill="1" applyBorder="1" applyAlignment="1">
      <alignment horizontal="center" vertical="center"/>
    </xf>
    <xf numFmtId="0" fontId="0" fillId="16" borderId="36" xfId="0" applyFill="1" applyBorder="1"/>
    <xf numFmtId="0" fontId="0" fillId="16" borderId="34" xfId="0" applyFill="1" applyBorder="1"/>
    <xf numFmtId="0" fontId="0" fillId="16" borderId="37" xfId="0" applyFill="1" applyBorder="1"/>
    <xf numFmtId="0" fontId="0" fillId="17" borderId="18" xfId="0" applyFill="1" applyBorder="1"/>
    <xf numFmtId="0" fontId="0" fillId="17" borderId="19" xfId="0" applyFill="1" applyBorder="1"/>
    <xf numFmtId="0" fontId="1" fillId="17" borderId="14" xfId="0" applyFont="1" applyFill="1" applyBorder="1" applyAlignment="1">
      <alignment horizontal="center"/>
    </xf>
    <xf numFmtId="164" fontId="1" fillId="17" borderId="17" xfId="0" applyNumberFormat="1" applyFont="1" applyFill="1" applyBorder="1" applyAlignment="1">
      <alignment horizontal="center" vertical="center"/>
    </xf>
    <xf numFmtId="0" fontId="0" fillId="18" borderId="0" xfId="0" applyFill="1" applyBorder="1" applyAlignment="1"/>
    <xf numFmtId="0" fontId="0" fillId="18" borderId="38" xfId="0" applyFill="1" applyBorder="1" applyAlignment="1"/>
    <xf numFmtId="164" fontId="0" fillId="6" borderId="17" xfId="0" applyNumberFormat="1" applyFill="1" applyBorder="1" applyAlignment="1">
      <alignment horizontal="center"/>
    </xf>
    <xf numFmtId="1" fontId="0" fillId="19" borderId="43" xfId="0" applyNumberFormat="1" applyFill="1" applyBorder="1"/>
    <xf numFmtId="0" fontId="2" fillId="19" borderId="42" xfId="0" applyFont="1" applyFill="1" applyBorder="1" applyAlignment="1">
      <alignment horizontal="left"/>
    </xf>
    <xf numFmtId="0" fontId="2" fillId="19" borderId="42" xfId="0" applyFont="1" applyFill="1" applyBorder="1" applyAlignment="1">
      <alignment horizontal="left" vertical="center"/>
    </xf>
    <xf numFmtId="0" fontId="2" fillId="19" borderId="44" xfId="0" applyFont="1" applyFill="1" applyBorder="1" applyAlignment="1">
      <alignment horizontal="left"/>
    </xf>
    <xf numFmtId="164" fontId="14" fillId="19" borderId="43" xfId="0" applyNumberFormat="1" applyFont="1" applyFill="1" applyBorder="1" applyAlignment="1">
      <alignment horizontal="center" vertical="center"/>
    </xf>
    <xf numFmtId="164" fontId="14" fillId="19" borderId="42" xfId="0" applyNumberFormat="1" applyFont="1" applyFill="1" applyBorder="1" applyAlignment="1">
      <alignment horizontal="center" vertical="center"/>
    </xf>
    <xf numFmtId="0" fontId="14" fillId="19" borderId="42" xfId="0" applyFont="1" applyFill="1" applyBorder="1" applyAlignment="1">
      <alignment horizontal="center" vertical="center"/>
    </xf>
    <xf numFmtId="164" fontId="14" fillId="19" borderId="44" xfId="0" applyNumberFormat="1" applyFon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4" fontId="0" fillId="19" borderId="8" xfId="0" applyNumberFormat="1" applyFill="1" applyBorder="1" applyAlignment="1">
      <alignment horizontal="center"/>
    </xf>
    <xf numFmtId="0" fontId="1" fillId="19" borderId="42" xfId="0" applyFont="1" applyFill="1" applyBorder="1" applyAlignment="1">
      <alignment horizontal="left" vertical="center"/>
    </xf>
    <xf numFmtId="0" fontId="0" fillId="19" borderId="0" xfId="0" applyFill="1"/>
    <xf numFmtId="0" fontId="16" fillId="0" borderId="0" xfId="0" applyFont="1"/>
    <xf numFmtId="0" fontId="16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justify" vertical="center"/>
    </xf>
    <xf numFmtId="0" fontId="17" fillId="12" borderId="0" xfId="0" applyFont="1" applyFill="1" applyBorder="1" applyAlignment="1">
      <alignment horizontal="left" vertical="center"/>
    </xf>
    <xf numFmtId="0" fontId="18" fillId="12" borderId="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/>
    </xf>
    <xf numFmtId="0" fontId="16" fillId="12" borderId="33" xfId="0" applyFont="1" applyFill="1" applyBorder="1"/>
    <xf numFmtId="0" fontId="16" fillId="12" borderId="0" xfId="0" applyFont="1" applyFill="1" applyBorder="1"/>
    <xf numFmtId="0" fontId="20" fillId="12" borderId="52" xfId="0" applyFont="1" applyFill="1" applyBorder="1" applyAlignment="1">
      <alignment horizontal="center"/>
    </xf>
    <xf numFmtId="0" fontId="0" fillId="12" borderId="53" xfId="0" applyFill="1" applyBorder="1"/>
    <xf numFmtId="0" fontId="19" fillId="12" borderId="0" xfId="0" applyFont="1" applyFill="1" applyBorder="1"/>
    <xf numFmtId="0" fontId="2" fillId="12" borderId="0" xfId="0" applyFont="1" applyFill="1" applyBorder="1"/>
    <xf numFmtId="0" fontId="2" fillId="12" borderId="0" xfId="0" quotePrefix="1" applyFont="1" applyFill="1" applyBorder="1"/>
    <xf numFmtId="0" fontId="16" fillId="12" borderId="34" xfId="0" applyFont="1" applyFill="1" applyBorder="1"/>
    <xf numFmtId="0" fontId="21" fillId="12" borderId="0" xfId="0" applyFont="1" applyFill="1" applyBorder="1"/>
    <xf numFmtId="0" fontId="19" fillId="12" borderId="52" xfId="0" applyFont="1" applyFill="1" applyBorder="1"/>
    <xf numFmtId="0" fontId="1" fillId="5" borderId="42" xfId="0" applyFont="1" applyFill="1" applyBorder="1" applyAlignment="1">
      <alignment horizontal="right"/>
    </xf>
    <xf numFmtId="0" fontId="22" fillId="12" borderId="0" xfId="0" applyFont="1" applyFill="1" applyBorder="1"/>
    <xf numFmtId="1" fontId="0" fillId="0" borderId="17" xfId="0" applyNumberFormat="1" applyBorder="1"/>
    <xf numFmtId="164" fontId="2" fillId="6" borderId="17" xfId="0" applyNumberFormat="1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wrapText="1"/>
    </xf>
    <xf numFmtId="0" fontId="1" fillId="6" borderId="10" xfId="0" applyFont="1" applyFill="1" applyBorder="1" applyAlignment="1">
      <alignment horizontal="center" wrapText="1"/>
    </xf>
    <xf numFmtId="0" fontId="8" fillId="9" borderId="23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/>
    </xf>
    <xf numFmtId="0" fontId="0" fillId="7" borderId="34" xfId="0" applyFill="1" applyBorder="1"/>
    <xf numFmtId="0" fontId="0" fillId="7" borderId="0" xfId="0" applyFill="1" applyBorder="1"/>
    <xf numFmtId="0" fontId="0" fillId="7" borderId="36" xfId="0" applyFill="1" applyBorder="1"/>
    <xf numFmtId="0" fontId="0" fillId="7" borderId="36" xfId="0" applyFill="1" applyBorder="1" applyAlignment="1">
      <alignment horizontal="center"/>
    </xf>
    <xf numFmtId="0" fontId="0" fillId="7" borderId="37" xfId="0" applyFill="1" applyBorder="1"/>
    <xf numFmtId="0" fontId="0" fillId="7" borderId="32" xfId="0" applyFill="1" applyBorder="1"/>
    <xf numFmtId="0" fontId="0" fillId="7" borderId="34" xfId="0" applyFill="1" applyBorder="1" applyAlignment="1">
      <alignment wrapText="1"/>
    </xf>
    <xf numFmtId="0" fontId="0" fillId="7" borderId="30" xfId="0" applyFill="1" applyBorder="1"/>
    <xf numFmtId="0" fontId="0" fillId="7" borderId="33" xfId="0" applyFill="1" applyBorder="1"/>
    <xf numFmtId="0" fontId="0" fillId="7" borderId="35" xfId="0" applyFill="1" applyBorder="1"/>
    <xf numFmtId="0" fontId="1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top" wrapText="1"/>
    </xf>
    <xf numFmtId="0" fontId="6" fillId="7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vertical="top"/>
    </xf>
    <xf numFmtId="164" fontId="0" fillId="7" borderId="36" xfId="0" applyNumberFormat="1" applyFill="1" applyBorder="1" applyAlignment="1">
      <alignment horizontal="left"/>
    </xf>
    <xf numFmtId="0" fontId="0" fillId="7" borderId="36" xfId="0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/>
    </xf>
    <xf numFmtId="0" fontId="1" fillId="23" borderId="20" xfId="0" applyFont="1" applyFill="1" applyBorder="1" applyAlignment="1">
      <alignment horizontal="right"/>
    </xf>
    <xf numFmtId="0" fontId="1" fillId="23" borderId="21" xfId="0" applyFont="1" applyFill="1" applyBorder="1" applyAlignment="1">
      <alignment horizontal="right"/>
    </xf>
    <xf numFmtId="0" fontId="1" fillId="23" borderId="21" xfId="0" applyFont="1" applyFill="1" applyBorder="1" applyAlignment="1">
      <alignment horizontal="right" vertical="center"/>
    </xf>
    <xf numFmtId="164" fontId="2" fillId="23" borderId="12" xfId="0" applyNumberFormat="1" applyFont="1" applyFill="1" applyBorder="1" applyAlignment="1">
      <alignment horizontal="right" vertical="center"/>
    </xf>
    <xf numFmtId="164" fontId="1" fillId="23" borderId="16" xfId="0" applyNumberFormat="1" applyFont="1" applyFill="1" applyBorder="1" applyAlignment="1">
      <alignment horizontal="center"/>
    </xf>
    <xf numFmtId="0" fontId="1" fillId="8" borderId="55" xfId="0" applyFont="1" applyFill="1" applyBorder="1" applyAlignment="1">
      <alignment horizontal="center"/>
    </xf>
    <xf numFmtId="0" fontId="1" fillId="8" borderId="55" xfId="0" applyFont="1" applyFill="1" applyBorder="1" applyAlignment="1">
      <alignment horizontal="center" wrapText="1"/>
    </xf>
    <xf numFmtId="164" fontId="0" fillId="8" borderId="55" xfId="0" applyNumberFormat="1" applyFill="1" applyBorder="1" applyAlignment="1">
      <alignment horizontal="center"/>
    </xf>
    <xf numFmtId="164" fontId="0" fillId="8" borderId="34" xfId="0" applyNumberForma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0" xfId="0" applyFill="1" applyBorder="1"/>
    <xf numFmtId="0" fontId="11" fillId="18" borderId="0" xfId="0" applyFont="1" applyFill="1" applyBorder="1"/>
    <xf numFmtId="0" fontId="0" fillId="18" borderId="38" xfId="0" applyFill="1" applyBorder="1"/>
    <xf numFmtId="0" fontId="0" fillId="7" borderId="53" xfId="0" applyFill="1" applyBorder="1" applyAlignment="1">
      <alignment horizontal="center"/>
    </xf>
    <xf numFmtId="0" fontId="0" fillId="7" borderId="53" xfId="0" applyFill="1" applyBorder="1"/>
    <xf numFmtId="0" fontId="0" fillId="7" borderId="53" xfId="0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0" fillId="6" borderId="44" xfId="0" applyNumberFormat="1" applyFill="1" applyBorder="1" applyAlignment="1">
      <alignment horizontal="center"/>
    </xf>
    <xf numFmtId="0" fontId="0" fillId="7" borderId="56" xfId="0" applyFill="1" applyBorder="1"/>
    <xf numFmtId="0" fontId="0" fillId="7" borderId="56" xfId="0" applyFill="1" applyBorder="1" applyAlignment="1">
      <alignment wrapText="1"/>
    </xf>
    <xf numFmtId="0" fontId="0" fillId="13" borderId="31" xfId="0" applyFill="1" applyBorder="1"/>
    <xf numFmtId="164" fontId="1" fillId="2" borderId="57" xfId="0" applyNumberFormat="1" applyFont="1" applyFill="1" applyBorder="1" applyAlignment="1">
      <alignment horizontal="center"/>
    </xf>
    <xf numFmtId="164" fontId="1" fillId="2" borderId="59" xfId="0" applyNumberFormat="1" applyFont="1" applyFill="1" applyBorder="1" applyAlignment="1">
      <alignment horizontal="center"/>
    </xf>
    <xf numFmtId="164" fontId="0" fillId="2" borderId="61" xfId="0" applyNumberFormat="1" applyFill="1" applyBorder="1"/>
    <xf numFmtId="0" fontId="1" fillId="12" borderId="62" xfId="0" applyFont="1" applyFill="1" applyBorder="1" applyAlignment="1">
      <alignment horizontal="center" vertical="center"/>
    </xf>
    <xf numFmtId="164" fontId="1" fillId="2" borderId="64" xfId="0" applyNumberFormat="1" applyFont="1" applyFill="1" applyBorder="1" applyAlignment="1">
      <alignment horizontal="center"/>
    </xf>
    <xf numFmtId="164" fontId="0" fillId="18" borderId="63" xfId="0" applyNumberFormat="1" applyFill="1" applyBorder="1" applyAlignment="1">
      <alignment horizontal="left"/>
    </xf>
    <xf numFmtId="164" fontId="0" fillId="18" borderId="42" xfId="0" applyNumberFormat="1" applyFill="1" applyBorder="1" applyAlignment="1">
      <alignment horizontal="left"/>
    </xf>
    <xf numFmtId="0" fontId="10" fillId="18" borderId="44" xfId="0" applyFont="1" applyFill="1" applyBorder="1" applyAlignment="1">
      <alignment horizontal="righ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62" xfId="0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2" fillId="7" borderId="50" xfId="0" applyFont="1" applyFill="1" applyBorder="1" applyAlignment="1">
      <alignment horizontal="left"/>
    </xf>
    <xf numFmtId="0" fontId="2" fillId="7" borderId="50" xfId="0" applyFont="1" applyFill="1" applyBorder="1" applyAlignment="1">
      <alignment horizontal="left" vertical="center"/>
    </xf>
    <xf numFmtId="0" fontId="0" fillId="13" borderId="67" xfId="0" applyFill="1" applyBorder="1"/>
    <xf numFmtId="0" fontId="0" fillId="13" borderId="36" xfId="0" applyFill="1" applyBorder="1"/>
    <xf numFmtId="164" fontId="1" fillId="13" borderId="50" xfId="0" applyNumberFormat="1" applyFont="1" applyFill="1" applyBorder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164" fontId="1" fillId="13" borderId="66" xfId="0" applyNumberFormat="1" applyFont="1" applyFill="1" applyBorder="1" applyAlignment="1">
      <alignment horizontal="center"/>
    </xf>
    <xf numFmtId="164" fontId="0" fillId="8" borderId="68" xfId="0" applyNumberFormat="1" applyFill="1" applyBorder="1" applyAlignment="1">
      <alignment horizontal="center"/>
    </xf>
    <xf numFmtId="164" fontId="0" fillId="7" borderId="36" xfId="0" applyNumberForma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 wrapText="1"/>
    </xf>
    <xf numFmtId="0" fontId="1" fillId="5" borderId="63" xfId="0" applyFont="1" applyFill="1" applyBorder="1" applyAlignment="1">
      <alignment horizontal="right"/>
    </xf>
    <xf numFmtId="0" fontId="1" fillId="5" borderId="44" xfId="0" applyFont="1" applyFill="1" applyBorder="1" applyAlignment="1">
      <alignment horizontal="right"/>
    </xf>
    <xf numFmtId="0" fontId="1" fillId="5" borderId="51" xfId="0" applyFont="1" applyFill="1" applyBorder="1" applyAlignment="1">
      <alignment horizontal="right"/>
    </xf>
    <xf numFmtId="0" fontId="1" fillId="5" borderId="50" xfId="0" applyFont="1" applyFill="1" applyBorder="1" applyAlignment="1">
      <alignment horizontal="right"/>
    </xf>
    <xf numFmtId="0" fontId="1" fillId="5" borderId="66" xfId="0" applyFont="1" applyFill="1" applyBorder="1" applyAlignment="1">
      <alignment horizontal="right"/>
    </xf>
    <xf numFmtId="164" fontId="1" fillId="2" borderId="62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164" fontId="1" fillId="2" borderId="69" xfId="0" applyNumberFormat="1" applyFont="1" applyFill="1" applyBorder="1" applyAlignment="1">
      <alignment horizontal="center"/>
    </xf>
    <xf numFmtId="0" fontId="0" fillId="21" borderId="33" xfId="0" applyFill="1" applyBorder="1"/>
    <xf numFmtId="0" fontId="0" fillId="21" borderId="0" xfId="0" applyFill="1" applyBorder="1"/>
    <xf numFmtId="0" fontId="0" fillId="21" borderId="34" xfId="0" applyFill="1" applyBorder="1"/>
    <xf numFmtId="0" fontId="0" fillId="21" borderId="35" xfId="0" applyFill="1" applyBorder="1"/>
    <xf numFmtId="0" fontId="0" fillId="21" borderId="36" xfId="0" applyFill="1" applyBorder="1"/>
    <xf numFmtId="0" fontId="0" fillId="21" borderId="37" xfId="0" applyFill="1" applyBorder="1"/>
    <xf numFmtId="0" fontId="4" fillId="21" borderId="30" xfId="0" applyFont="1" applyFill="1" applyBorder="1"/>
    <xf numFmtId="0" fontId="0" fillId="21" borderId="31" xfId="0" applyFill="1" applyBorder="1"/>
    <xf numFmtId="0" fontId="0" fillId="21" borderId="32" xfId="0" applyFill="1" applyBorder="1"/>
    <xf numFmtId="0" fontId="0" fillId="18" borderId="30" xfId="0" applyFill="1" applyBorder="1"/>
    <xf numFmtId="0" fontId="0" fillId="18" borderId="31" xfId="0" applyFill="1" applyBorder="1"/>
    <xf numFmtId="0" fontId="0" fillId="18" borderId="32" xfId="0" applyFill="1" applyBorder="1"/>
    <xf numFmtId="0" fontId="0" fillId="18" borderId="33" xfId="0" applyFill="1" applyBorder="1"/>
    <xf numFmtId="0" fontId="0" fillId="18" borderId="34" xfId="0" applyFill="1" applyBorder="1"/>
    <xf numFmtId="0" fontId="0" fillId="18" borderId="35" xfId="0" applyFill="1" applyBorder="1"/>
    <xf numFmtId="0" fontId="0" fillId="18" borderId="36" xfId="0" applyFill="1" applyBorder="1"/>
    <xf numFmtId="0" fontId="0" fillId="18" borderId="37" xfId="0" applyFill="1" applyBorder="1"/>
    <xf numFmtId="0" fontId="2" fillId="12" borderId="0" xfId="0" applyFont="1" applyFill="1" applyBorder="1" applyAlignment="1">
      <alignment horizontal="right"/>
    </xf>
    <xf numFmtId="165" fontId="2" fillId="0" borderId="44" xfId="0" applyNumberFormat="1" applyFont="1" applyBorder="1" applyAlignment="1">
      <alignment horizontal="left"/>
    </xf>
    <xf numFmtId="0" fontId="25" fillId="7" borderId="0" xfId="0" applyFont="1" applyFill="1" applyBorder="1" applyAlignment="1">
      <alignment vertical="top"/>
    </xf>
    <xf numFmtId="0" fontId="26" fillId="24" borderId="23" xfId="0" applyFont="1" applyFill="1" applyBorder="1" applyAlignment="1">
      <alignment horizontal="center" vertical="top" wrapText="1"/>
    </xf>
    <xf numFmtId="0" fontId="25" fillId="24" borderId="23" xfId="0" applyFont="1" applyFill="1" applyBorder="1" applyAlignment="1">
      <alignment horizontal="center" vertical="top" wrapText="1"/>
    </xf>
    <xf numFmtId="0" fontId="1" fillId="18" borderId="0" xfId="0" applyFont="1" applyFill="1" applyBorder="1" applyAlignment="1">
      <alignment horizontal="right"/>
    </xf>
    <xf numFmtId="0" fontId="1" fillId="18" borderId="0" xfId="0" applyFont="1" applyFill="1" applyBorder="1" applyAlignment="1"/>
    <xf numFmtId="0" fontId="1" fillId="16" borderId="70" xfId="0" applyFont="1" applyFill="1" applyBorder="1" applyAlignment="1">
      <alignment horizontal="center" vertical="center" wrapText="1"/>
    </xf>
    <xf numFmtId="0" fontId="1" fillId="16" borderId="29" xfId="0" applyFont="1" applyFill="1" applyBorder="1" applyAlignment="1">
      <alignment horizontal="center" wrapText="1"/>
    </xf>
    <xf numFmtId="0" fontId="1" fillId="16" borderId="45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wrapText="1"/>
    </xf>
    <xf numFmtId="0" fontId="1" fillId="16" borderId="6" xfId="0" applyFont="1" applyFill="1" applyBorder="1" applyAlignment="1">
      <alignment horizontal="center" wrapText="1"/>
    </xf>
    <xf numFmtId="0" fontId="1" fillId="16" borderId="7" xfId="0" applyFont="1" applyFill="1" applyBorder="1" applyAlignment="1">
      <alignment horizont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/>
    </xf>
    <xf numFmtId="0" fontId="2" fillId="26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164" fontId="0" fillId="6" borderId="25" xfId="0" applyNumberForma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27" fillId="12" borderId="0" xfId="0" applyFont="1" applyFill="1"/>
    <xf numFmtId="0" fontId="28" fillId="12" borderId="0" xfId="0" applyFont="1" applyFill="1"/>
    <xf numFmtId="0" fontId="0" fillId="6" borderId="0" xfId="0" applyFill="1" applyBorder="1" applyAlignment="1"/>
    <xf numFmtId="0" fontId="0" fillId="6" borderId="38" xfId="0" applyFill="1" applyBorder="1" applyAlignment="1"/>
    <xf numFmtId="164" fontId="29" fillId="6" borderId="11" xfId="0" applyNumberFormat="1" applyFont="1" applyFill="1" applyBorder="1" applyAlignment="1">
      <alignment horizontal="center" vertical="center"/>
    </xf>
    <xf numFmtId="0" fontId="29" fillId="6" borderId="1" xfId="0" applyFont="1" applyFill="1" applyBorder="1" applyAlignment="1"/>
    <xf numFmtId="164" fontId="29" fillId="6" borderId="1" xfId="0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25" borderId="75" xfId="0" applyFont="1" applyFill="1" applyBorder="1" applyAlignment="1">
      <alignment horizontal="center" vertical="center" wrapText="1"/>
    </xf>
    <xf numFmtId="0" fontId="1" fillId="25" borderId="54" xfId="0" applyFont="1" applyFill="1" applyBorder="1" applyAlignment="1">
      <alignment horizontal="center" vertical="center" wrapText="1"/>
    </xf>
    <xf numFmtId="0" fontId="1" fillId="26" borderId="26" xfId="0" applyFont="1" applyFill="1" applyBorder="1" applyAlignment="1">
      <alignment horizontal="center"/>
    </xf>
    <xf numFmtId="0" fontId="1" fillId="26" borderId="27" xfId="0" applyFont="1" applyFill="1" applyBorder="1" applyAlignment="1">
      <alignment horizontal="center"/>
    </xf>
    <xf numFmtId="0" fontId="1" fillId="26" borderId="27" xfId="0" applyFont="1" applyFill="1" applyBorder="1" applyAlignment="1">
      <alignment horizontal="center" wrapText="1"/>
    </xf>
    <xf numFmtId="164" fontId="0" fillId="26" borderId="27" xfId="0" applyNumberFormat="1" applyFill="1" applyBorder="1" applyAlignment="1">
      <alignment horizontal="center"/>
    </xf>
    <xf numFmtId="0" fontId="1" fillId="27" borderId="26" xfId="0" applyFont="1" applyFill="1" applyBorder="1" applyAlignment="1">
      <alignment horizontal="center"/>
    </xf>
    <xf numFmtId="0" fontId="1" fillId="27" borderId="27" xfId="0" applyFont="1" applyFill="1" applyBorder="1" applyAlignment="1">
      <alignment horizontal="center"/>
    </xf>
    <xf numFmtId="0" fontId="1" fillId="27" borderId="27" xfId="0" applyFont="1" applyFill="1" applyBorder="1" applyAlignment="1">
      <alignment horizontal="center" wrapText="1"/>
    </xf>
    <xf numFmtId="164" fontId="0" fillId="27" borderId="27" xfId="0" applyNumberFormat="1" applyFill="1" applyBorder="1" applyAlignment="1">
      <alignment horizontal="center"/>
    </xf>
    <xf numFmtId="0" fontId="1" fillId="11" borderId="75" xfId="0" applyFont="1" applyFill="1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center"/>
    </xf>
    <xf numFmtId="164" fontId="0" fillId="7" borderId="50" xfId="0" applyNumberFormat="1" applyFill="1" applyBorder="1" applyAlignment="1">
      <alignment horizontal="center"/>
    </xf>
    <xf numFmtId="164" fontId="0" fillId="13" borderId="50" xfId="0" applyNumberFormat="1" applyFill="1" applyBorder="1" applyAlignment="1">
      <alignment horizontal="center"/>
    </xf>
    <xf numFmtId="0" fontId="2" fillId="13" borderId="51" xfId="0" applyFont="1" applyFill="1" applyBorder="1" applyAlignment="1">
      <alignment horizontal="center"/>
    </xf>
    <xf numFmtId="1" fontId="0" fillId="7" borderId="50" xfId="0" applyNumberFormat="1" applyFill="1" applyBorder="1"/>
    <xf numFmtId="164" fontId="0" fillId="26" borderId="28" xfId="0" applyNumberFormat="1" applyFill="1" applyBorder="1" applyAlignment="1">
      <alignment horizontal="center"/>
    </xf>
    <xf numFmtId="0" fontId="1" fillId="15" borderId="15" xfId="0" applyFont="1" applyFill="1" applyBorder="1" applyAlignment="1">
      <alignment horizontal="center" wrapText="1"/>
    </xf>
    <xf numFmtId="0" fontId="1" fillId="28" borderId="26" xfId="0" applyFont="1" applyFill="1" applyBorder="1" applyAlignment="1">
      <alignment horizontal="center"/>
    </xf>
    <xf numFmtId="0" fontId="1" fillId="28" borderId="27" xfId="0" applyFont="1" applyFill="1" applyBorder="1" applyAlignment="1">
      <alignment horizontal="center"/>
    </xf>
    <xf numFmtId="0" fontId="1" fillId="28" borderId="27" xfId="0" applyFont="1" applyFill="1" applyBorder="1" applyAlignment="1">
      <alignment horizontal="center" wrapText="1"/>
    </xf>
    <xf numFmtId="164" fontId="0" fillId="28" borderId="27" xfId="0" applyNumberFormat="1" applyFill="1" applyBorder="1" applyAlignment="1">
      <alignment horizontal="center"/>
    </xf>
    <xf numFmtId="0" fontId="1" fillId="27" borderId="27" xfId="0" applyFont="1" applyFill="1" applyBorder="1" applyAlignment="1">
      <alignment horizontal="center" vertical="center" wrapText="1"/>
    </xf>
    <xf numFmtId="0" fontId="1" fillId="29" borderId="26" xfId="0" applyFont="1" applyFill="1" applyBorder="1" applyAlignment="1">
      <alignment horizontal="center"/>
    </xf>
    <xf numFmtId="0" fontId="1" fillId="29" borderId="27" xfId="0" applyFont="1" applyFill="1" applyBorder="1" applyAlignment="1">
      <alignment horizontal="center"/>
    </xf>
    <xf numFmtId="0" fontId="1" fillId="29" borderId="27" xfId="0" applyFont="1" applyFill="1" applyBorder="1" applyAlignment="1">
      <alignment horizontal="center" wrapText="1"/>
    </xf>
    <xf numFmtId="164" fontId="0" fillId="29" borderId="27" xfId="0" applyNumberFormat="1" applyFill="1" applyBorder="1" applyAlignment="1">
      <alignment horizontal="center"/>
    </xf>
    <xf numFmtId="164" fontId="1" fillId="6" borderId="5" xfId="0" applyNumberFormat="1" applyFont="1" applyFill="1" applyBorder="1" applyAlignment="1">
      <alignment horizontal="center" vertical="center"/>
    </xf>
    <xf numFmtId="0" fontId="0" fillId="6" borderId="6" xfId="0" applyFill="1" applyBorder="1" applyAlignment="1"/>
    <xf numFmtId="0" fontId="0" fillId="6" borderId="7" xfId="0" applyFill="1" applyBorder="1" applyAlignment="1"/>
    <xf numFmtId="0" fontId="24" fillId="5" borderId="63" xfId="0" applyFont="1" applyFill="1" applyBorder="1" applyAlignment="1">
      <alignment horizontal="right"/>
    </xf>
    <xf numFmtId="0" fontId="24" fillId="5" borderId="42" xfId="0" applyFont="1" applyFill="1" applyBorder="1" applyAlignment="1">
      <alignment horizontal="right"/>
    </xf>
    <xf numFmtId="0" fontId="1" fillId="5" borderId="63" xfId="0" applyFont="1" applyFill="1" applyBorder="1" applyAlignment="1">
      <alignment horizontal="right"/>
    </xf>
    <xf numFmtId="0" fontId="1" fillId="5" borderId="42" xfId="0" applyFont="1" applyFill="1" applyBorder="1" applyAlignment="1">
      <alignment horizontal="right"/>
    </xf>
    <xf numFmtId="0" fontId="1" fillId="5" borderId="44" xfId="0" applyFont="1" applyFill="1" applyBorder="1" applyAlignment="1">
      <alignment horizontal="right"/>
    </xf>
    <xf numFmtId="0" fontId="1" fillId="5" borderId="58" xfId="0" applyFont="1" applyFill="1" applyBorder="1" applyAlignment="1">
      <alignment horizontal="right"/>
    </xf>
    <xf numFmtId="0" fontId="1" fillId="5" borderId="47" xfId="0" applyFont="1" applyFill="1" applyBorder="1" applyAlignment="1">
      <alignment horizontal="right"/>
    </xf>
    <xf numFmtId="0" fontId="1" fillId="5" borderId="60" xfId="0" applyFont="1" applyFill="1" applyBorder="1" applyAlignment="1">
      <alignment horizontal="right"/>
    </xf>
    <xf numFmtId="0" fontId="1" fillId="5" borderId="21" xfId="0" applyFont="1" applyFill="1" applyBorder="1" applyAlignment="1">
      <alignment horizontal="right"/>
    </xf>
    <xf numFmtId="0" fontId="23" fillId="6" borderId="65" xfId="0" applyFont="1" applyFill="1" applyBorder="1" applyAlignment="1">
      <alignment horizontal="right" vertical="center" wrapText="1"/>
    </xf>
    <xf numFmtId="0" fontId="23" fillId="6" borderId="6" xfId="0" applyFont="1" applyFill="1" applyBorder="1" applyAlignment="1">
      <alignment horizontal="right" vertical="center" wrapText="1"/>
    </xf>
    <xf numFmtId="0" fontId="23" fillId="6" borderId="7" xfId="0" applyFont="1" applyFill="1" applyBorder="1" applyAlignment="1">
      <alignment horizontal="right" vertical="center" wrapText="1"/>
    </xf>
    <xf numFmtId="0" fontId="1" fillId="20" borderId="71" xfId="0" applyFont="1" applyFill="1" applyBorder="1" applyAlignment="1">
      <alignment horizontal="center" vertical="center" wrapText="1"/>
    </xf>
    <xf numFmtId="0" fontId="0" fillId="20" borderId="71" xfId="0" applyFill="1" applyBorder="1" applyAlignment="1">
      <alignment horizontal="center" vertical="center" wrapText="1"/>
    </xf>
    <xf numFmtId="0" fontId="0" fillId="20" borderId="40" xfId="0" applyFill="1" applyBorder="1" applyAlignment="1">
      <alignment horizontal="center" vertical="center" wrapText="1"/>
    </xf>
    <xf numFmtId="0" fontId="1" fillId="20" borderId="71" xfId="0" applyFont="1" applyFill="1" applyBorder="1" applyAlignment="1">
      <alignment horizontal="right" vertical="center" wrapText="1"/>
    </xf>
    <xf numFmtId="0" fontId="0" fillId="20" borderId="40" xfId="0" applyFill="1" applyBorder="1" applyAlignment="1">
      <alignment horizontal="right" vertical="center" wrapText="1"/>
    </xf>
    <xf numFmtId="0" fontId="1" fillId="20" borderId="72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17" borderId="19" xfId="0" applyFont="1" applyFill="1" applyBorder="1" applyAlignment="1">
      <alignment horizontal="right" vertical="center"/>
    </xf>
    <xf numFmtId="0" fontId="1" fillId="17" borderId="17" xfId="0" applyFont="1" applyFill="1" applyBorder="1" applyAlignment="1">
      <alignment horizontal="right" vertical="center"/>
    </xf>
    <xf numFmtId="0" fontId="1" fillId="10" borderId="42" xfId="0" applyFont="1" applyFill="1" applyBorder="1" applyAlignment="1">
      <alignment horizontal="right" vertical="center"/>
    </xf>
    <xf numFmtId="0" fontId="1" fillId="10" borderId="8" xfId="0" applyFont="1" applyFill="1" applyBorder="1" applyAlignment="1">
      <alignment horizontal="right" vertical="center"/>
    </xf>
    <xf numFmtId="0" fontId="12" fillId="18" borderId="39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" fillId="15" borderId="74" xfId="0" applyFont="1" applyFill="1" applyBorder="1" applyAlignment="1">
      <alignment horizontal="center" wrapText="1"/>
    </xf>
    <xf numFmtId="0" fontId="1" fillId="15" borderId="73" xfId="0" applyFont="1" applyFill="1" applyBorder="1" applyAlignment="1">
      <alignment horizontal="center" wrapText="1"/>
    </xf>
    <xf numFmtId="0" fontId="1" fillId="15" borderId="46" xfId="0" applyFont="1" applyFill="1" applyBorder="1" applyAlignment="1">
      <alignment horizontal="center" wrapText="1"/>
    </xf>
    <xf numFmtId="0" fontId="1" fillId="15" borderId="76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419"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  <dxf>
      <font>
        <strike val="0"/>
      </font>
      <fill>
        <patternFill>
          <bgColor rgb="FFCCFFFF"/>
        </patternFill>
      </fill>
    </dxf>
    <dxf>
      <font>
        <strike val="0"/>
        <color auto="1"/>
      </font>
      <fill>
        <patternFill>
          <bgColor rgb="FFFFFF00"/>
        </patternFill>
      </fill>
    </dxf>
    <dxf>
      <font>
        <strike val="0"/>
        <color auto="1"/>
      </font>
      <fill>
        <patternFill>
          <bgColor rgb="FFCCFFCC"/>
        </patternFill>
      </fill>
    </dxf>
    <dxf>
      <font>
        <strike val="0"/>
      </font>
      <fill>
        <patternFill>
          <bgColor theme="0" tint="-0.14996795556505021"/>
        </patternFill>
      </fill>
    </dxf>
    <dxf>
      <font>
        <strike val="0"/>
        <color auto="1"/>
      </font>
      <fill>
        <patternFill>
          <bgColor rgb="FFFFFFCC"/>
        </patternFill>
      </fill>
    </dxf>
    <dxf>
      <font>
        <strike val="0"/>
        <color auto="1"/>
      </font>
      <fill>
        <patternFill>
          <bgColor rgb="FFCCFFCC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0066"/>
      <color rgb="FFFFFF00"/>
      <color rgb="FF0000FF"/>
      <color rgb="FFCCFFFF"/>
      <color rgb="FFFFFF99"/>
      <color rgb="FFCCFFCC"/>
      <color rgb="FF008080"/>
      <color rgb="FFFFFFCC"/>
      <color rgb="FFFFCC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WBS!$R$195:$AG$195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WBS!$R$5:$AG$5</c:f>
              <c:numCache>
                <c:formatCode>0.0</c:formatCode>
                <c:ptCount val="16"/>
                <c:pt idx="0">
                  <c:v>151.50000000000009</c:v>
                </c:pt>
                <c:pt idx="1">
                  <c:v>140.6785714285715</c:v>
                </c:pt>
                <c:pt idx="2">
                  <c:v>129.85714285714292</c:v>
                </c:pt>
                <c:pt idx="3">
                  <c:v>119.03571428571433</c:v>
                </c:pt>
                <c:pt idx="4">
                  <c:v>108.21428571428575</c:v>
                </c:pt>
                <c:pt idx="5">
                  <c:v>97.392857142857167</c:v>
                </c:pt>
                <c:pt idx="6">
                  <c:v>86.571428571428584</c:v>
                </c:pt>
                <c:pt idx="7">
                  <c:v>75.75</c:v>
                </c:pt>
                <c:pt idx="8">
                  <c:v>64.928571428571416</c:v>
                </c:pt>
                <c:pt idx="9">
                  <c:v>54.10714285714284</c:v>
                </c:pt>
                <c:pt idx="10">
                  <c:v>43.285714285714263</c:v>
                </c:pt>
                <c:pt idx="11">
                  <c:v>32.464285714285687</c:v>
                </c:pt>
                <c:pt idx="12">
                  <c:v>21.64285714285711</c:v>
                </c:pt>
                <c:pt idx="13">
                  <c:v>10.821428571428532</c:v>
                </c:pt>
                <c:pt idx="14">
                  <c:v>-4.6185277824406512E-14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5-4810-84B0-E1A1BA217A2C}"/>
            </c:ext>
          </c:extLst>
        </c:ser>
        <c:ser>
          <c:idx val="2"/>
          <c:order val="1"/>
          <c:tx>
            <c:v>Actual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WBS!$R$195:$AG$195</c:f>
              <c:numCache>
                <c:formatCode>General</c:formatCode>
                <c:ptCount val="1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WBS!$R$194:$AG$194</c:f>
              <c:numCache>
                <c:formatCode>0.0</c:formatCode>
                <c:ptCount val="16"/>
                <c:pt idx="0">
                  <c:v>151.50000000000009</c:v>
                </c:pt>
                <c:pt idx="1">
                  <c:v>134.6</c:v>
                </c:pt>
                <c:pt idx="2">
                  <c:v>130.1</c:v>
                </c:pt>
                <c:pt idx="3">
                  <c:v>125.1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5-4810-84B0-E1A1BA21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264"/>
        <c:axId val="81533184"/>
      </c:lineChart>
      <c:catAx>
        <c:axId val="815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3184"/>
        <c:crosses val="autoZero"/>
        <c:auto val="1"/>
        <c:lblAlgn val="ctr"/>
        <c:lblOffset val="100"/>
        <c:noMultiLvlLbl val="0"/>
      </c:catAx>
      <c:valAx>
        <c:axId val="8153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Hours of Work Remaining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53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Burnup Chart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Planned Hours Complete (PV)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WBS!$S$195:$AG$195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WBS!$S$4:$AG$4</c:f>
              <c:numCache>
                <c:formatCode>0.0</c:formatCode>
                <c:ptCount val="15"/>
                <c:pt idx="0">
                  <c:v>10.821428571428578</c:v>
                </c:pt>
                <c:pt idx="1">
                  <c:v>21.642857142857157</c:v>
                </c:pt>
                <c:pt idx="2">
                  <c:v>32.464285714285737</c:v>
                </c:pt>
                <c:pt idx="3">
                  <c:v>43.285714285714313</c:v>
                </c:pt>
                <c:pt idx="4">
                  <c:v>54.10714285714289</c:v>
                </c:pt>
                <c:pt idx="5">
                  <c:v>64.928571428571473</c:v>
                </c:pt>
                <c:pt idx="6">
                  <c:v>75.750000000000057</c:v>
                </c:pt>
                <c:pt idx="7">
                  <c:v>86.57142857142864</c:v>
                </c:pt>
                <c:pt idx="8">
                  <c:v>97.392857142857224</c:v>
                </c:pt>
                <c:pt idx="9">
                  <c:v>108.21428571428581</c:v>
                </c:pt>
                <c:pt idx="10">
                  <c:v>119.03571428571439</c:v>
                </c:pt>
                <c:pt idx="11">
                  <c:v>129.85714285714297</c:v>
                </c:pt>
                <c:pt idx="12">
                  <c:v>140.67857142857156</c:v>
                </c:pt>
                <c:pt idx="13">
                  <c:v>151.50000000000014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B-442A-9634-DFEA12E70384}"/>
            </c:ext>
          </c:extLst>
        </c:ser>
        <c:ser>
          <c:idx val="2"/>
          <c:order val="1"/>
          <c:tx>
            <c:v>Actual Hours Complete (AV)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WBS!$S$195:$AG$195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WBS!$S$193:$AG$193</c:f>
              <c:numCache>
                <c:formatCode>0.0</c:formatCode>
                <c:ptCount val="15"/>
                <c:pt idx="0">
                  <c:v>15.900000000000002</c:v>
                </c:pt>
                <c:pt idx="1">
                  <c:v>23.400000000000002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B-442A-9634-DFEA12E70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88544"/>
        <c:axId val="90990464"/>
      </c:lineChart>
      <c:catAx>
        <c:axId val="9098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990464"/>
        <c:crosses val="autoZero"/>
        <c:auto val="1"/>
        <c:lblAlgn val="ctr"/>
        <c:lblOffset val="100"/>
        <c:noMultiLvlLbl val="0"/>
      </c:catAx>
      <c:valAx>
        <c:axId val="9099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Hours Complete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909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Earned Value</a:t>
            </a:r>
            <a:r>
              <a:rPr lang="en-US" baseline="0"/>
              <a:t> Line Chart</a:t>
            </a:r>
            <a:endParaRPr lang="en-US"/>
          </a:p>
        </c:rich>
      </c:tx>
      <c:layout>
        <c:manualLayout>
          <c:xMode val="edge"/>
          <c:yMode val="edge"/>
          <c:x val="0.27000018833718492"/>
          <c:y val="3.1914935062405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5724948189836"/>
          <c:y val="0.15159594154642508"/>
          <c:w val="0.67714332948055911"/>
          <c:h val="0.59042629865449769"/>
        </c:manualLayout>
      </c:layout>
      <c:lineChart>
        <c:grouping val="standard"/>
        <c:varyColors val="0"/>
        <c:ser>
          <c:idx val="0"/>
          <c:order val="0"/>
          <c:tx>
            <c:v>PV - Planned Value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WBS!$S$4:$AF$4</c:f>
              <c:numCache>
                <c:formatCode>0.0</c:formatCode>
                <c:ptCount val="14"/>
                <c:pt idx="0">
                  <c:v>10.821428571428578</c:v>
                </c:pt>
                <c:pt idx="1">
                  <c:v>21.642857142857157</c:v>
                </c:pt>
                <c:pt idx="2">
                  <c:v>32.464285714285737</c:v>
                </c:pt>
                <c:pt idx="3">
                  <c:v>43.285714285714313</c:v>
                </c:pt>
                <c:pt idx="4">
                  <c:v>54.10714285714289</c:v>
                </c:pt>
                <c:pt idx="5">
                  <c:v>64.928571428571473</c:v>
                </c:pt>
                <c:pt idx="6">
                  <c:v>75.750000000000057</c:v>
                </c:pt>
                <c:pt idx="7">
                  <c:v>86.57142857142864</c:v>
                </c:pt>
                <c:pt idx="8">
                  <c:v>97.392857142857224</c:v>
                </c:pt>
                <c:pt idx="9">
                  <c:v>108.21428571428581</c:v>
                </c:pt>
                <c:pt idx="10">
                  <c:v>119.03571428571439</c:v>
                </c:pt>
                <c:pt idx="11">
                  <c:v>129.85714285714297</c:v>
                </c:pt>
                <c:pt idx="12">
                  <c:v>140.67857142857156</c:v>
                </c:pt>
                <c:pt idx="13">
                  <c:v>151.50000000000014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0-46E2-90B6-3C3F05976B19}"/>
            </c:ext>
          </c:extLst>
        </c:ser>
        <c:ser>
          <c:idx val="1"/>
          <c:order val="1"/>
          <c:tx>
            <c:v>AC - Actual Cost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WBS!$S$193:$AF$193</c:f>
              <c:numCache>
                <c:formatCode>0.0</c:formatCode>
                <c:ptCount val="14"/>
                <c:pt idx="0">
                  <c:v>15.900000000000002</c:v>
                </c:pt>
                <c:pt idx="1">
                  <c:v>23.400000000000002</c:v>
                </c:pt>
                <c:pt idx="2">
                  <c:v>29.1</c:v>
                </c:pt>
                <c:pt idx="3">
                  <c:v>29.1</c:v>
                </c:pt>
                <c:pt idx="4">
                  <c:v>29.1</c:v>
                </c:pt>
                <c:pt idx="5">
                  <c:v>29.1</c:v>
                </c:pt>
                <c:pt idx="6">
                  <c:v>29.1</c:v>
                </c:pt>
                <c:pt idx="7">
                  <c:v>29.1</c:v>
                </c:pt>
                <c:pt idx="8">
                  <c:v>29.1</c:v>
                </c:pt>
                <c:pt idx="9">
                  <c:v>29.1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0-46E2-90B6-3C3F05976B19}"/>
            </c:ext>
          </c:extLst>
        </c:ser>
        <c:ser>
          <c:idx val="2"/>
          <c:order val="2"/>
          <c:tx>
            <c:v>EV - Earned Value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WBS!$S$197:$AF$197</c:f>
              <c:numCache>
                <c:formatCode>0.0</c:formatCode>
                <c:ptCount val="14"/>
                <c:pt idx="0">
                  <c:v>16.899999999999999</c:v>
                </c:pt>
                <c:pt idx="1">
                  <c:v>38.299999999999997</c:v>
                </c:pt>
                <c:pt idx="2">
                  <c:v>64.699999999999989</c:v>
                </c:pt>
                <c:pt idx="3">
                  <c:v>64.699999999999989</c:v>
                </c:pt>
                <c:pt idx="4">
                  <c:v>64.699999999999989</c:v>
                </c:pt>
                <c:pt idx="5">
                  <c:v>64.699999999999989</c:v>
                </c:pt>
                <c:pt idx="6">
                  <c:v>64.699999999999989</c:v>
                </c:pt>
                <c:pt idx="7">
                  <c:v>64.699999999999989</c:v>
                </c:pt>
                <c:pt idx="8">
                  <c:v>64.699999999999989</c:v>
                </c:pt>
                <c:pt idx="9">
                  <c:v>64.699999999999989</c:v>
                </c:pt>
                <c:pt idx="10">
                  <c:v>64.699999999999989</c:v>
                </c:pt>
                <c:pt idx="11">
                  <c:v>64.699999999999989</c:v>
                </c:pt>
                <c:pt idx="12">
                  <c:v>64.699999999999989</c:v>
                </c:pt>
                <c:pt idx="13">
                  <c:v>64.699999999999989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0-46E2-90B6-3C3F05976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47488"/>
        <c:axId val="100049664"/>
      </c:lineChart>
      <c:catAx>
        <c:axId val="1000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 Number</a:t>
                </a:r>
              </a:p>
            </c:rich>
          </c:tx>
          <c:layout>
            <c:manualLayout>
              <c:xMode val="edge"/>
              <c:yMode val="edge"/>
              <c:x val="0.39428598931779391"/>
              <c:y val="0.869681980450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0049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of Work Earned</a:t>
                </a:r>
              </a:p>
            </c:rich>
          </c:tx>
          <c:layout>
            <c:manualLayout>
              <c:xMode val="edge"/>
              <c:yMode val="edge"/>
              <c:x val="0.04"/>
              <c:y val="0.1871469863735387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04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71487563816661"/>
          <c:y val="0.10907177742022751"/>
          <c:w val="0.14285724250644707"/>
          <c:h val="0.670165026839999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 (Cost Performance Index)</c:v>
          </c:tx>
          <c:marker>
            <c:symbol val="none"/>
          </c:marker>
          <c:val>
            <c:numRef>
              <c:f>WBS!$S$198:$AF$198</c:f>
              <c:numCache>
                <c:formatCode>0.0</c:formatCode>
                <c:ptCount val="14"/>
                <c:pt idx="0">
                  <c:v>1.0628930817610061</c:v>
                </c:pt>
                <c:pt idx="1">
                  <c:v>1.6367521367521365</c:v>
                </c:pt>
                <c:pt idx="2">
                  <c:v>2.2233676975945014</c:v>
                </c:pt>
                <c:pt idx="3">
                  <c:v>2.2233676975945014</c:v>
                </c:pt>
                <c:pt idx="4">
                  <c:v>2.2233676975945014</c:v>
                </c:pt>
                <c:pt idx="5">
                  <c:v>2.2233676975945014</c:v>
                </c:pt>
                <c:pt idx="6">
                  <c:v>2.2233676975945014</c:v>
                </c:pt>
                <c:pt idx="7">
                  <c:v>2.2233676975945014</c:v>
                </c:pt>
                <c:pt idx="8">
                  <c:v>2.2233676975945014</c:v>
                </c:pt>
                <c:pt idx="9">
                  <c:v>2.2233676975945014</c:v>
                </c:pt>
                <c:pt idx="10">
                  <c:v>2.2233676975945014</c:v>
                </c:pt>
                <c:pt idx="11">
                  <c:v>2.2233676975945014</c:v>
                </c:pt>
                <c:pt idx="12">
                  <c:v>2.2233676975945014</c:v>
                </c:pt>
                <c:pt idx="13">
                  <c:v>2.2233676975945014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8-4AF4-BA9D-BD9885040790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WBS!$S$201:$AF$201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8-4AF4-BA9D-BD9885040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8848"/>
        <c:axId val="199040384"/>
      </c:lineChart>
      <c:catAx>
        <c:axId val="19903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0384"/>
        <c:crosses val="autoZero"/>
        <c:auto val="1"/>
        <c:lblAlgn val="ctr"/>
        <c:lblOffset val="100"/>
        <c:noMultiLvlLbl val="0"/>
      </c:catAx>
      <c:valAx>
        <c:axId val="1990403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3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 Performance Index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SPI (Schedule Performance Index)</c:v>
          </c:tx>
          <c:marker>
            <c:symbol val="none"/>
          </c:marker>
          <c:val>
            <c:numRef>
              <c:f>WBS!$S$199:$AF$199</c:f>
              <c:numCache>
                <c:formatCode>0.0</c:formatCode>
                <c:ptCount val="14"/>
                <c:pt idx="0">
                  <c:v>1.5617161716171606</c:v>
                </c:pt>
                <c:pt idx="1">
                  <c:v>1.7696369636963685</c:v>
                </c:pt>
                <c:pt idx="2">
                  <c:v>1.9929592959295912</c:v>
                </c:pt>
                <c:pt idx="3">
                  <c:v>1.4947194719471935</c:v>
                </c:pt>
                <c:pt idx="4">
                  <c:v>1.1957755775577548</c:v>
                </c:pt>
                <c:pt idx="5">
                  <c:v>0.9964796479647956</c:v>
                </c:pt>
                <c:pt idx="6">
                  <c:v>0.85412541254125329</c:v>
                </c:pt>
                <c:pt idx="7">
                  <c:v>0.74735973597359662</c:v>
                </c:pt>
                <c:pt idx="8">
                  <c:v>0.6643197653098637</c:v>
                </c:pt>
                <c:pt idx="9">
                  <c:v>0.59788778877887727</c:v>
                </c:pt>
                <c:pt idx="10">
                  <c:v>0.54353435343534295</c:v>
                </c:pt>
                <c:pt idx="11">
                  <c:v>0.49823982398239769</c:v>
                </c:pt>
                <c:pt idx="12">
                  <c:v>0.45991368367605939</c:v>
                </c:pt>
                <c:pt idx="13">
                  <c:v>0.42706270627062659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C-49B9-A905-A76B3C1B348E}"/>
            </c:ext>
          </c:extLst>
        </c:ser>
        <c:ser>
          <c:idx val="1"/>
          <c:order val="1"/>
          <c:tx>
            <c:v>Goal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WBS!$S$201:$AF$201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C-49B9-A905-A76B3C1B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86080"/>
        <c:axId val="199087616"/>
      </c:lineChart>
      <c:catAx>
        <c:axId val="1990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87616"/>
        <c:crosses val="autoZero"/>
        <c:auto val="1"/>
        <c:lblAlgn val="ctr"/>
        <c:lblOffset val="100"/>
        <c:noMultiLvlLbl val="0"/>
      </c:catAx>
      <c:valAx>
        <c:axId val="199087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9908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4368800</xdr:colOff>
      <xdr:row>1</xdr:row>
      <xdr:rowOff>19050</xdr:rowOff>
    </xdr:from>
    <xdr:to>
      <xdr:col>4</xdr:col>
      <xdr:colOff>0</xdr:colOff>
      <xdr:row>5</xdr:row>
      <xdr:rowOff>184150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5359400" y="177800"/>
          <a:ext cx="746760" cy="9271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r">
            <a:spcBef>
              <a:spcPts val="0"/>
            </a:spcBef>
            <a:spcAft>
              <a:spcPts val="0"/>
            </a:spcAft>
          </a:pPr>
          <a:r>
            <a:rPr lang="en-US" sz="7200">
              <a:effectLst/>
              <a:latin typeface="New Century Schlbk"/>
              <a:ea typeface="Times New Roman"/>
              <a:cs typeface="Times New Roman"/>
            </a:rPr>
            <a:t>1</a:t>
          </a:r>
          <a:endParaRPr lang="en-US" sz="1200">
            <a:effectLst/>
            <a:latin typeface="New Century Schlbk"/>
            <a:ea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</xdr:row>
      <xdr:rowOff>127000</xdr:rowOff>
    </xdr:from>
    <xdr:to>
      <xdr:col>12</xdr:col>
      <xdr:colOff>377825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187324</xdr:colOff>
      <xdr:row>23</xdr:row>
      <xdr:rowOff>152400</xdr:rowOff>
    </xdr:from>
    <xdr:to>
      <xdr:col>12</xdr:col>
      <xdr:colOff>342900</xdr:colOff>
      <xdr:row>43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</xdr:rowOff>
    </xdr:from>
    <xdr:to>
      <xdr:col>12</xdr:col>
      <xdr:colOff>200025</xdr:colOff>
      <xdr:row>24</xdr:row>
      <xdr:rowOff>28575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225425</xdr:colOff>
      <xdr:row>27</xdr:row>
      <xdr:rowOff>3175</xdr:rowOff>
    </xdr:from>
    <xdr:to>
      <xdr:col>12</xdr:col>
      <xdr:colOff>184151</xdr:colOff>
      <xdr:row>45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215901</xdr:colOff>
      <xdr:row>48</xdr:row>
      <xdr:rowOff>63500</xdr:rowOff>
    </xdr:from>
    <xdr:to>
      <xdr:col>12</xdr:col>
      <xdr:colOff>203201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activeCell="B1" sqref="B1"/>
    </sheetView>
  </sheetViews>
  <sheetFormatPr defaultRowHeight="12.5" x14ac:dyDescent="0.25"/>
  <cols>
    <col min="1" max="1" width="2" customWidth="1"/>
    <col min="2" max="2" width="11" customWidth="1"/>
    <col min="3" max="3" width="68.81640625" customWidth="1"/>
    <col min="5" max="5" width="1.453125" customWidth="1"/>
  </cols>
  <sheetData>
    <row r="1" spans="1:5" ht="13" thickTop="1" x14ac:dyDescent="0.25">
      <c r="A1" s="87"/>
      <c r="B1" s="76"/>
      <c r="C1" s="76"/>
      <c r="D1" s="76"/>
      <c r="E1" s="74"/>
    </row>
    <row r="2" spans="1:5" x14ac:dyDescent="0.25">
      <c r="A2" s="17"/>
      <c r="B2" s="18"/>
      <c r="C2" s="18"/>
      <c r="D2" s="18"/>
      <c r="E2" s="75"/>
    </row>
    <row r="3" spans="1:5" x14ac:dyDescent="0.25">
      <c r="A3" s="17"/>
      <c r="B3" s="18"/>
      <c r="C3" s="18"/>
      <c r="D3" s="18"/>
      <c r="E3" s="75"/>
    </row>
    <row r="4" spans="1:5" x14ac:dyDescent="0.25">
      <c r="A4" s="17"/>
      <c r="B4" s="18"/>
      <c r="C4" s="18"/>
      <c r="D4" s="18"/>
      <c r="E4" s="75"/>
    </row>
    <row r="5" spans="1:5" ht="22.5" x14ac:dyDescent="0.25">
      <c r="A5" s="17"/>
      <c r="B5" s="18"/>
      <c r="C5" s="123" t="s">
        <v>67</v>
      </c>
      <c r="D5" s="18"/>
      <c r="E5" s="75"/>
    </row>
    <row r="6" spans="1:5" ht="15.5" x14ac:dyDescent="0.25">
      <c r="A6" s="17"/>
      <c r="B6" s="124"/>
      <c r="C6" s="18"/>
      <c r="D6" s="18"/>
      <c r="E6" s="75"/>
    </row>
    <row r="7" spans="1:5" ht="27.5" x14ac:dyDescent="0.25">
      <c r="A7" s="17"/>
      <c r="B7" s="125" t="s">
        <v>68</v>
      </c>
      <c r="C7" s="18"/>
      <c r="D7" s="18"/>
      <c r="E7" s="75"/>
    </row>
    <row r="8" spans="1:5" ht="15" x14ac:dyDescent="0.25">
      <c r="A8" s="17"/>
      <c r="B8" s="18"/>
      <c r="C8" s="126" t="s">
        <v>69</v>
      </c>
      <c r="D8" s="18"/>
      <c r="E8" s="75"/>
    </row>
    <row r="9" spans="1:5" ht="15" x14ac:dyDescent="0.25">
      <c r="A9" s="17"/>
      <c r="B9" s="18"/>
      <c r="C9" s="126" t="s">
        <v>70</v>
      </c>
      <c r="D9" s="18"/>
      <c r="E9" s="75"/>
    </row>
    <row r="10" spans="1:5" ht="15.5" x14ac:dyDescent="0.25">
      <c r="A10" s="17"/>
      <c r="B10" s="124"/>
      <c r="C10" s="18"/>
      <c r="D10" s="18"/>
      <c r="E10" s="75"/>
    </row>
    <row r="11" spans="1:5" x14ac:dyDescent="0.25">
      <c r="A11" s="17"/>
      <c r="B11" s="18"/>
      <c r="C11" s="127" t="s">
        <v>140</v>
      </c>
      <c r="D11" s="18"/>
      <c r="E11" s="75"/>
    </row>
    <row r="12" spans="1:5" x14ac:dyDescent="0.25">
      <c r="A12" s="17"/>
      <c r="B12" s="18"/>
      <c r="C12" s="18"/>
      <c r="D12" s="18"/>
      <c r="E12" s="75"/>
    </row>
    <row r="13" spans="1:5" s="122" customFormat="1" ht="23" thickBot="1" x14ac:dyDescent="0.5">
      <c r="A13" s="128"/>
      <c r="B13" s="129" t="s">
        <v>71</v>
      </c>
      <c r="C13" s="130" t="s">
        <v>276</v>
      </c>
      <c r="D13" s="129"/>
      <c r="E13" s="135"/>
    </row>
    <row r="14" spans="1:5" ht="13" thickTop="1" x14ac:dyDescent="0.25">
      <c r="A14" s="17"/>
      <c r="B14" s="18"/>
      <c r="C14" s="18"/>
      <c r="D14" s="18"/>
      <c r="E14" s="75"/>
    </row>
    <row r="15" spans="1:5" ht="23" thickBot="1" x14ac:dyDescent="0.5">
      <c r="A15" s="17"/>
      <c r="B15" s="129" t="s">
        <v>80</v>
      </c>
      <c r="C15" s="130">
        <v>1001669338</v>
      </c>
      <c r="D15" s="18"/>
      <c r="E15" s="75"/>
    </row>
    <row r="16" spans="1:5" ht="13.5" thickTop="1" thickBot="1" x14ac:dyDescent="0.3">
      <c r="A16" s="17"/>
      <c r="B16" s="18"/>
      <c r="C16" s="18"/>
      <c r="D16" s="18"/>
      <c r="E16" s="75"/>
    </row>
    <row r="17" spans="1:5" ht="4.5" customHeight="1" thickTop="1" thickBot="1" x14ac:dyDescent="0.3">
      <c r="A17" s="17"/>
      <c r="B17" s="131"/>
      <c r="C17" s="131"/>
      <c r="D17" s="131"/>
      <c r="E17" s="75"/>
    </row>
    <row r="18" spans="1:5" ht="20.5" thickTop="1" x14ac:dyDescent="0.4">
      <c r="A18" s="17"/>
      <c r="B18" s="132" t="s">
        <v>72</v>
      </c>
      <c r="C18" s="18"/>
      <c r="D18" s="18"/>
      <c r="E18" s="75"/>
    </row>
    <row r="19" spans="1:5" x14ac:dyDescent="0.25">
      <c r="A19" s="17"/>
      <c r="B19" s="18"/>
      <c r="C19" s="18"/>
      <c r="D19" s="18"/>
      <c r="E19" s="75"/>
    </row>
    <row r="20" spans="1:5" ht="20.5" thickBot="1" x14ac:dyDescent="0.45">
      <c r="A20" s="17"/>
      <c r="B20" s="137"/>
      <c r="C20" s="133" t="s">
        <v>73</v>
      </c>
      <c r="D20" s="18"/>
      <c r="E20" s="75"/>
    </row>
    <row r="21" spans="1:5" ht="13" thickTop="1" x14ac:dyDescent="0.25">
      <c r="A21" s="17"/>
      <c r="B21" s="18"/>
      <c r="C21" s="18"/>
      <c r="D21" s="18"/>
      <c r="E21" s="75"/>
    </row>
    <row r="22" spans="1:5" ht="20.5" thickBot="1" x14ac:dyDescent="0.45">
      <c r="A22" s="17"/>
      <c r="B22" s="137"/>
      <c r="C22" s="133" t="s">
        <v>74</v>
      </c>
      <c r="D22" s="18"/>
      <c r="E22" s="75"/>
    </row>
    <row r="23" spans="1:5" ht="13" thickTop="1" x14ac:dyDescent="0.25">
      <c r="A23" s="17"/>
      <c r="B23" s="18"/>
      <c r="C23" s="18"/>
      <c r="D23" s="18"/>
      <c r="E23" s="75"/>
    </row>
    <row r="24" spans="1:5" ht="20.5" thickBot="1" x14ac:dyDescent="0.45">
      <c r="A24" s="17"/>
      <c r="B24" s="137"/>
      <c r="C24" s="133" t="s">
        <v>75</v>
      </c>
      <c r="D24" s="18"/>
      <c r="E24" s="75"/>
    </row>
    <row r="25" spans="1:5" ht="13" thickTop="1" x14ac:dyDescent="0.25">
      <c r="A25" s="17"/>
      <c r="B25" s="18"/>
      <c r="C25" s="18"/>
      <c r="D25" s="18"/>
      <c r="E25" s="75"/>
    </row>
    <row r="26" spans="1:5" x14ac:dyDescent="0.25">
      <c r="A26" s="17"/>
      <c r="B26" s="18"/>
      <c r="C26" s="18"/>
      <c r="D26" s="18"/>
      <c r="E26" s="75"/>
    </row>
    <row r="27" spans="1:5" ht="20.5" thickBot="1" x14ac:dyDescent="0.45">
      <c r="A27" s="17"/>
      <c r="B27" s="137"/>
      <c r="C27" s="134" t="s">
        <v>76</v>
      </c>
      <c r="D27" s="18"/>
      <c r="E27" s="75"/>
    </row>
    <row r="28" spans="1:5" ht="13" thickTop="1" x14ac:dyDescent="0.25">
      <c r="A28" s="17"/>
      <c r="B28" s="18"/>
      <c r="C28" s="18"/>
      <c r="D28" s="18"/>
      <c r="E28" s="75"/>
    </row>
    <row r="29" spans="1:5" ht="17.5" x14ac:dyDescent="0.35">
      <c r="A29" s="17"/>
      <c r="B29" s="18"/>
      <c r="C29" s="136" t="s">
        <v>77</v>
      </c>
      <c r="D29" s="18"/>
      <c r="E29" s="75"/>
    </row>
    <row r="30" spans="1:5" x14ac:dyDescent="0.25">
      <c r="A30" s="17"/>
      <c r="B30" s="18"/>
      <c r="C30" s="18"/>
      <c r="D30" s="18"/>
      <c r="E30" s="75"/>
    </row>
    <row r="31" spans="1:5" x14ac:dyDescent="0.25">
      <c r="A31" s="17"/>
      <c r="B31" s="18">
        <v>1</v>
      </c>
      <c r="C31" s="133" t="s">
        <v>277</v>
      </c>
      <c r="D31" s="18"/>
      <c r="E31" s="75"/>
    </row>
    <row r="32" spans="1:5" x14ac:dyDescent="0.25">
      <c r="A32" s="17"/>
      <c r="B32" s="18">
        <v>0.28000000000000003</v>
      </c>
      <c r="C32" s="133" t="s">
        <v>278</v>
      </c>
      <c r="D32" s="18"/>
      <c r="E32" s="75"/>
    </row>
    <row r="33" spans="1:5" x14ac:dyDescent="0.25">
      <c r="A33" s="17"/>
      <c r="B33" s="18"/>
      <c r="C33" s="133"/>
      <c r="D33" s="18"/>
      <c r="E33" s="75"/>
    </row>
    <row r="34" spans="1:5" x14ac:dyDescent="0.25">
      <c r="A34" s="17"/>
      <c r="B34" s="18"/>
      <c r="C34" s="18"/>
      <c r="D34" s="18"/>
      <c r="E34" s="75"/>
    </row>
    <row r="35" spans="1:5" x14ac:dyDescent="0.25">
      <c r="A35" s="17"/>
      <c r="B35" s="18"/>
      <c r="C35" s="18"/>
      <c r="D35" s="18"/>
      <c r="E35" s="75"/>
    </row>
    <row r="36" spans="1:5" x14ac:dyDescent="0.25">
      <c r="A36" s="17"/>
      <c r="B36" s="18"/>
      <c r="C36" s="18"/>
      <c r="D36" s="18"/>
      <c r="E36" s="75"/>
    </row>
    <row r="37" spans="1:5" x14ac:dyDescent="0.25">
      <c r="A37" s="17"/>
      <c r="B37" s="18"/>
      <c r="C37" s="18"/>
      <c r="D37" s="18"/>
      <c r="E37" s="75"/>
    </row>
    <row r="38" spans="1:5" x14ac:dyDescent="0.25">
      <c r="A38" s="17"/>
      <c r="B38" s="18"/>
      <c r="C38" s="18"/>
      <c r="D38" s="18"/>
      <c r="E38" s="75"/>
    </row>
    <row r="39" spans="1:5" x14ac:dyDescent="0.25">
      <c r="A39" s="17"/>
      <c r="B39" s="18"/>
      <c r="C39" s="18"/>
      <c r="D39" s="18"/>
      <c r="E39" s="75"/>
    </row>
    <row r="40" spans="1:5" x14ac:dyDescent="0.25">
      <c r="A40" s="17"/>
      <c r="B40" s="18"/>
      <c r="C40" s="18"/>
      <c r="D40" s="18"/>
      <c r="E40" s="75"/>
    </row>
    <row r="41" spans="1:5" x14ac:dyDescent="0.25">
      <c r="A41" s="17"/>
      <c r="B41" s="18"/>
      <c r="C41" s="18"/>
      <c r="D41" s="18"/>
      <c r="E41" s="75"/>
    </row>
    <row r="42" spans="1:5" x14ac:dyDescent="0.25">
      <c r="A42" s="17"/>
      <c r="B42" s="233" t="s">
        <v>94</v>
      </c>
      <c r="C42" s="133" t="s">
        <v>95</v>
      </c>
      <c r="D42" s="18"/>
      <c r="E42" s="75"/>
    </row>
    <row r="43" spans="1:5" x14ac:dyDescent="0.25">
      <c r="A43" s="17"/>
      <c r="B43" s="18"/>
      <c r="C43" s="133" t="s">
        <v>96</v>
      </c>
      <c r="D43" s="18"/>
      <c r="E43" s="75"/>
    </row>
    <row r="44" spans="1:5" x14ac:dyDescent="0.25">
      <c r="A44" s="17"/>
      <c r="B44" s="18"/>
      <c r="C44" s="133"/>
      <c r="D44" s="18"/>
      <c r="E44" s="75"/>
    </row>
    <row r="45" spans="1:5" x14ac:dyDescent="0.25">
      <c r="A45" s="17"/>
      <c r="B45" s="18"/>
      <c r="C45" s="133" t="s">
        <v>97</v>
      </c>
      <c r="D45" s="18"/>
      <c r="E45" s="75"/>
    </row>
    <row r="46" spans="1:5" x14ac:dyDescent="0.25">
      <c r="A46" s="17"/>
      <c r="B46" s="18"/>
      <c r="C46" s="133"/>
      <c r="D46" s="18"/>
      <c r="E46" s="75"/>
    </row>
    <row r="47" spans="1:5" x14ac:dyDescent="0.25">
      <c r="A47" s="17"/>
      <c r="B47" s="18"/>
      <c r="C47" s="133"/>
      <c r="D47" s="18"/>
      <c r="E47" s="75"/>
    </row>
    <row r="48" spans="1:5" ht="13" thickBot="1" x14ac:dyDescent="0.3">
      <c r="A48" s="21"/>
      <c r="B48" s="23"/>
      <c r="C48" s="23"/>
      <c r="D48" s="23"/>
      <c r="E48" s="73"/>
    </row>
    <row r="49" ht="13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9"/>
  <sheetViews>
    <sheetView zoomScale="130" zoomScaleNormal="130" workbookViewId="0"/>
  </sheetViews>
  <sheetFormatPr defaultRowHeight="12.5" x14ac:dyDescent="0.25"/>
  <cols>
    <col min="1" max="1" width="3" customWidth="1"/>
    <col min="2" max="2" width="2.81640625" customWidth="1"/>
    <col min="3" max="3" width="3.1796875" customWidth="1"/>
    <col min="4" max="4" width="3" customWidth="1"/>
    <col min="5" max="5" width="2.7265625" customWidth="1"/>
    <col min="6" max="6" width="3.26953125" customWidth="1"/>
    <col min="8" max="8" width="5" customWidth="1"/>
    <col min="9" max="9" width="9.1796875" customWidth="1"/>
    <col min="10" max="10" width="72.26953125" customWidth="1"/>
    <col min="11" max="11" width="2.26953125" customWidth="1"/>
  </cols>
  <sheetData>
    <row r="1" spans="1:14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01"/>
      <c r="L1" s="15"/>
      <c r="M1" s="15"/>
      <c r="N1" s="15"/>
    </row>
    <row r="2" spans="1:14" ht="15.5" x14ac:dyDescent="0.35">
      <c r="A2" s="15"/>
      <c r="B2" s="79" t="s">
        <v>115</v>
      </c>
      <c r="C2" s="15"/>
      <c r="D2" s="15"/>
      <c r="E2" s="15"/>
      <c r="F2" s="15"/>
      <c r="G2" s="15"/>
      <c r="H2" s="15"/>
      <c r="I2" s="15"/>
      <c r="J2" s="15"/>
      <c r="K2" s="101"/>
      <c r="L2" s="15"/>
      <c r="M2" s="15"/>
      <c r="N2" s="15"/>
    </row>
    <row r="3" spans="1:14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01"/>
      <c r="L3" s="15"/>
      <c r="M3" s="15"/>
      <c r="N3" s="15"/>
    </row>
    <row r="4" spans="1:14" ht="13" x14ac:dyDescent="0.3">
      <c r="A4" s="15"/>
      <c r="B4" s="256" t="s">
        <v>81</v>
      </c>
      <c r="C4" s="15"/>
      <c r="D4" s="15"/>
      <c r="E4" s="15"/>
      <c r="F4" s="15"/>
      <c r="G4" s="15"/>
      <c r="H4" s="15"/>
      <c r="I4" s="15"/>
      <c r="J4" s="15"/>
      <c r="K4" s="101"/>
      <c r="L4" s="15"/>
      <c r="M4" s="15"/>
      <c r="N4" s="15"/>
    </row>
    <row r="5" spans="1:14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01"/>
      <c r="L5" s="15"/>
      <c r="M5" s="15"/>
      <c r="N5" s="15"/>
    </row>
    <row r="6" spans="1:14" x14ac:dyDescent="0.25">
      <c r="A6" s="15"/>
      <c r="B6" s="15"/>
      <c r="C6" s="77" t="s">
        <v>83</v>
      </c>
      <c r="D6" s="15"/>
      <c r="E6" s="15"/>
      <c r="F6" s="15"/>
      <c r="G6" s="15"/>
      <c r="H6" s="15"/>
      <c r="I6" s="15"/>
      <c r="J6" s="15"/>
      <c r="K6" s="101"/>
      <c r="L6" s="15"/>
      <c r="M6" s="15"/>
      <c r="N6" s="15"/>
    </row>
    <row r="7" spans="1:14" x14ac:dyDescent="0.25">
      <c r="A7" s="15"/>
      <c r="B7" s="15"/>
      <c r="C7" s="15"/>
      <c r="D7" s="77" t="s">
        <v>84</v>
      </c>
      <c r="E7" s="15"/>
      <c r="F7" s="15"/>
      <c r="G7" s="15"/>
      <c r="H7" s="15"/>
      <c r="I7" s="15"/>
      <c r="J7" s="15"/>
      <c r="K7" s="101"/>
      <c r="L7" s="15"/>
      <c r="M7" s="15"/>
      <c r="N7" s="15"/>
    </row>
    <row r="8" spans="1:14" x14ac:dyDescent="0.25">
      <c r="A8" s="15"/>
      <c r="B8" s="15"/>
      <c r="C8" s="77" t="s">
        <v>132</v>
      </c>
      <c r="E8" s="15"/>
      <c r="F8" s="15"/>
      <c r="G8" s="15"/>
      <c r="H8" s="15"/>
      <c r="I8" s="15"/>
      <c r="J8" s="15"/>
      <c r="K8" s="101"/>
      <c r="L8" s="15"/>
      <c r="M8" s="15"/>
      <c r="N8" s="15"/>
    </row>
    <row r="9" spans="1:14" x14ac:dyDescent="0.25">
      <c r="A9" s="15"/>
      <c r="B9" s="15"/>
      <c r="C9" s="15"/>
      <c r="D9" s="77" t="s">
        <v>105</v>
      </c>
      <c r="E9" s="15"/>
      <c r="F9" s="15"/>
      <c r="G9" s="15"/>
      <c r="H9" s="15"/>
      <c r="I9" s="248" t="s">
        <v>106</v>
      </c>
      <c r="J9" s="77" t="s">
        <v>112</v>
      </c>
      <c r="K9" s="101"/>
      <c r="L9" s="15"/>
      <c r="M9" s="15"/>
      <c r="N9" s="15"/>
    </row>
    <row r="10" spans="1:14" x14ac:dyDescent="0.25">
      <c r="A10" s="15"/>
      <c r="B10" s="15"/>
      <c r="C10" s="15"/>
      <c r="D10" s="77" t="s">
        <v>103</v>
      </c>
      <c r="E10" s="15"/>
      <c r="F10" s="15"/>
      <c r="G10" s="15"/>
      <c r="H10" s="15"/>
      <c r="I10" s="249" t="s">
        <v>104</v>
      </c>
      <c r="J10" s="77" t="s">
        <v>107</v>
      </c>
      <c r="K10" s="101"/>
      <c r="L10" s="15"/>
      <c r="M10" s="15"/>
      <c r="N10" s="15"/>
    </row>
    <row r="11" spans="1:14" x14ac:dyDescent="0.25">
      <c r="A11" s="15"/>
      <c r="B11" s="15"/>
      <c r="C11" s="15"/>
      <c r="D11" s="77" t="s">
        <v>103</v>
      </c>
      <c r="E11" s="15"/>
      <c r="F11" s="15"/>
      <c r="G11" s="15"/>
      <c r="H11" s="15"/>
      <c r="I11" s="251" t="s">
        <v>108</v>
      </c>
      <c r="J11" s="77" t="s">
        <v>111</v>
      </c>
      <c r="K11" s="101"/>
      <c r="L11" s="15"/>
      <c r="M11" s="15"/>
      <c r="N11" s="15"/>
    </row>
    <row r="12" spans="1:14" x14ac:dyDescent="0.25">
      <c r="A12" s="15"/>
      <c r="B12" s="15"/>
      <c r="C12" s="15"/>
      <c r="D12" s="77" t="s">
        <v>103</v>
      </c>
      <c r="E12" s="15"/>
      <c r="F12" s="15"/>
      <c r="G12" s="15"/>
      <c r="H12" s="15"/>
      <c r="I12" s="250" t="s">
        <v>109</v>
      </c>
      <c r="J12" s="77" t="s">
        <v>110</v>
      </c>
      <c r="K12" s="101"/>
      <c r="L12" s="15"/>
      <c r="M12" s="15"/>
      <c r="N12" s="15"/>
    </row>
    <row r="13" spans="1:14" x14ac:dyDescent="0.25">
      <c r="A13" s="15"/>
      <c r="B13" s="15"/>
      <c r="C13" s="15"/>
      <c r="D13" s="77" t="s">
        <v>133</v>
      </c>
      <c r="E13" s="15"/>
      <c r="F13" s="15"/>
      <c r="G13" s="15"/>
      <c r="H13" s="15"/>
      <c r="I13" s="127"/>
      <c r="J13" s="77"/>
      <c r="K13" s="101"/>
      <c r="L13" s="15"/>
      <c r="M13" s="15"/>
      <c r="N13" s="15"/>
    </row>
    <row r="14" spans="1:14" x14ac:dyDescent="0.25">
      <c r="A14" s="15"/>
      <c r="B14" s="15"/>
      <c r="C14" s="77" t="s">
        <v>134</v>
      </c>
      <c r="D14" s="77"/>
      <c r="E14" s="15"/>
      <c r="F14" s="15"/>
      <c r="G14" s="15"/>
      <c r="H14" s="15"/>
      <c r="I14" s="15"/>
      <c r="J14" s="15"/>
      <c r="K14" s="101"/>
      <c r="L14" s="15"/>
      <c r="M14" s="15"/>
      <c r="N14" s="15"/>
    </row>
    <row r="15" spans="1:14" x14ac:dyDescent="0.25">
      <c r="A15" s="15"/>
      <c r="B15" s="15"/>
      <c r="C15" s="77"/>
      <c r="D15" s="77" t="s">
        <v>82</v>
      </c>
      <c r="E15" s="15"/>
      <c r="F15" s="15"/>
      <c r="G15" s="15"/>
      <c r="H15" s="15"/>
      <c r="I15" s="15"/>
      <c r="J15" s="15"/>
      <c r="K15" s="101"/>
      <c r="L15" s="15"/>
      <c r="M15" s="15"/>
      <c r="N15" s="15"/>
    </row>
    <row r="16" spans="1:14" x14ac:dyDescent="0.25">
      <c r="A16" s="15"/>
      <c r="B16" s="15"/>
      <c r="C16" s="77"/>
      <c r="D16" s="77" t="s">
        <v>113</v>
      </c>
      <c r="E16" s="15"/>
      <c r="F16" s="15"/>
      <c r="G16" s="15"/>
      <c r="H16" s="15"/>
      <c r="I16" s="15"/>
      <c r="J16" s="15"/>
      <c r="K16" s="101"/>
      <c r="L16" s="15"/>
      <c r="M16" s="15"/>
      <c r="N16" s="15"/>
    </row>
    <row r="17" spans="1:14" x14ac:dyDescent="0.25">
      <c r="A17" s="15"/>
      <c r="B17" s="15"/>
      <c r="C17" s="77" t="s">
        <v>135</v>
      </c>
      <c r="D17" s="77"/>
      <c r="E17" s="15"/>
      <c r="F17" s="15"/>
      <c r="G17" s="15"/>
      <c r="H17" s="15"/>
      <c r="I17" s="15"/>
      <c r="J17" s="15"/>
      <c r="K17" s="101"/>
      <c r="L17" s="15"/>
      <c r="M17" s="15"/>
      <c r="N17" s="15"/>
    </row>
    <row r="18" spans="1:14" x14ac:dyDescent="0.25">
      <c r="A18" s="15"/>
      <c r="B18" s="15"/>
      <c r="C18" s="77"/>
      <c r="D18" s="77" t="s">
        <v>85</v>
      </c>
      <c r="E18" s="15"/>
      <c r="F18" s="15"/>
      <c r="G18" s="15"/>
      <c r="H18" s="15"/>
      <c r="I18" s="15"/>
      <c r="J18" s="15"/>
      <c r="K18" s="101"/>
      <c r="L18" s="15"/>
      <c r="M18" s="15"/>
      <c r="N18" s="15"/>
    </row>
    <row r="19" spans="1:14" x14ac:dyDescent="0.25">
      <c r="A19" s="15"/>
      <c r="B19" s="15"/>
      <c r="C19" s="77" t="s">
        <v>136</v>
      </c>
      <c r="D19" s="77"/>
      <c r="E19" s="15"/>
      <c r="F19" s="15"/>
      <c r="G19" s="15"/>
      <c r="H19" s="15"/>
      <c r="I19" s="15"/>
      <c r="J19" s="15"/>
      <c r="K19" s="101"/>
      <c r="L19" s="15"/>
      <c r="M19" s="15"/>
      <c r="N19" s="15"/>
    </row>
    <row r="20" spans="1:14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01"/>
      <c r="L20" s="15"/>
      <c r="M20" s="15"/>
      <c r="N20" s="15"/>
    </row>
    <row r="21" spans="1:14" ht="14" x14ac:dyDescent="0.3">
      <c r="A21" s="15"/>
      <c r="B21" s="255" t="s">
        <v>114</v>
      </c>
      <c r="C21" s="15"/>
      <c r="D21" s="15"/>
      <c r="E21" s="15"/>
      <c r="F21" s="15"/>
      <c r="G21" s="15"/>
      <c r="H21" s="15"/>
      <c r="I21" s="15"/>
      <c r="J21" s="15"/>
      <c r="K21" s="101"/>
      <c r="L21" s="15"/>
      <c r="M21" s="15"/>
      <c r="N21" s="15"/>
    </row>
    <row r="22" spans="1:14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01"/>
      <c r="L22" s="15"/>
      <c r="M22" s="15"/>
      <c r="N22" s="15"/>
    </row>
    <row r="23" spans="1:14" ht="15.5" x14ac:dyDescent="0.35">
      <c r="A23" s="15"/>
      <c r="B23" s="79" t="s">
        <v>38</v>
      </c>
      <c r="C23" s="15"/>
      <c r="D23" s="15"/>
      <c r="E23" s="15"/>
      <c r="F23" s="15"/>
      <c r="G23" s="15"/>
      <c r="H23" s="15"/>
      <c r="I23" s="15"/>
      <c r="J23" s="15"/>
      <c r="K23" s="101"/>
      <c r="L23" s="15"/>
      <c r="M23" s="15"/>
      <c r="N23" s="15"/>
    </row>
    <row r="24" spans="1:14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01"/>
      <c r="L24" s="15"/>
      <c r="M24" s="15"/>
      <c r="N24" s="15"/>
    </row>
    <row r="25" spans="1:14" ht="13" x14ac:dyDescent="0.3">
      <c r="A25" s="15"/>
      <c r="B25" s="15"/>
      <c r="C25" s="78" t="s">
        <v>35</v>
      </c>
      <c r="D25" s="15"/>
      <c r="E25" s="15"/>
      <c r="F25" s="15"/>
      <c r="G25" s="15"/>
      <c r="H25" s="15"/>
      <c r="I25" s="15"/>
      <c r="J25" s="15"/>
      <c r="K25" s="101"/>
      <c r="L25" s="15"/>
      <c r="M25" s="15"/>
      <c r="N25" s="15"/>
    </row>
    <row r="26" spans="1:14" ht="13" x14ac:dyDescent="0.3">
      <c r="A26" s="15"/>
      <c r="B26" s="15"/>
      <c r="C26" s="77" t="s">
        <v>78</v>
      </c>
      <c r="D26" s="15"/>
      <c r="E26" s="15"/>
      <c r="F26" s="15"/>
      <c r="G26" s="15"/>
      <c r="H26" s="15"/>
      <c r="I26" s="15"/>
      <c r="J26" s="15"/>
      <c r="K26" s="101"/>
      <c r="L26" s="15"/>
      <c r="M26" s="15"/>
      <c r="N26" s="15"/>
    </row>
    <row r="27" spans="1:14" x14ac:dyDescent="0.25">
      <c r="A27" s="15"/>
      <c r="B27" s="77"/>
      <c r="C27" s="15"/>
      <c r="D27" s="15"/>
      <c r="E27" s="15"/>
      <c r="F27" s="15"/>
      <c r="G27" s="15"/>
      <c r="H27" s="15"/>
      <c r="I27" s="15"/>
      <c r="J27" s="15"/>
      <c r="K27" s="101"/>
      <c r="L27" s="15"/>
      <c r="M27" s="15"/>
      <c r="N27" s="15"/>
    </row>
    <row r="28" spans="1:14" ht="13" x14ac:dyDescent="0.3">
      <c r="A28" s="15"/>
      <c r="B28" s="15"/>
      <c r="C28" s="77" t="s">
        <v>34</v>
      </c>
      <c r="D28" s="15"/>
      <c r="E28" s="15"/>
      <c r="F28" s="15"/>
      <c r="G28" s="15"/>
      <c r="H28" s="15"/>
      <c r="I28" s="15"/>
      <c r="J28" s="15"/>
      <c r="K28" s="101"/>
      <c r="L28" s="15"/>
      <c r="M28" s="15"/>
      <c r="N28" s="15"/>
    </row>
    <row r="29" spans="1:14" x14ac:dyDescent="0.25">
      <c r="A29" s="15"/>
      <c r="B29" s="15"/>
      <c r="C29" s="15"/>
      <c r="D29" s="77" t="s">
        <v>13</v>
      </c>
      <c r="E29" s="15"/>
      <c r="F29" s="15"/>
      <c r="G29" s="15"/>
      <c r="H29" s="15"/>
      <c r="I29" s="15"/>
      <c r="J29" s="15"/>
      <c r="K29" s="101"/>
      <c r="L29" s="15"/>
      <c r="M29" s="15"/>
      <c r="N29" s="15"/>
    </row>
    <row r="30" spans="1:14" x14ac:dyDescent="0.25">
      <c r="A30" s="15"/>
      <c r="B30" s="15"/>
      <c r="C30" s="15"/>
      <c r="D30" s="77" t="s">
        <v>12</v>
      </c>
      <c r="E30" s="15"/>
      <c r="F30" s="15"/>
      <c r="G30" s="15"/>
      <c r="H30" s="15"/>
      <c r="I30" s="15"/>
      <c r="J30" s="15"/>
      <c r="K30" s="101"/>
      <c r="L30" s="15"/>
      <c r="M30" s="15"/>
      <c r="N30" s="15"/>
    </row>
    <row r="31" spans="1:14" x14ac:dyDescent="0.25">
      <c r="A31" s="15"/>
      <c r="B31" s="15"/>
      <c r="C31" s="15"/>
      <c r="D31" s="15"/>
      <c r="E31" s="77" t="s">
        <v>137</v>
      </c>
      <c r="F31" s="15"/>
      <c r="G31" s="15"/>
      <c r="H31" s="15"/>
      <c r="I31" s="15"/>
      <c r="J31" s="15"/>
      <c r="K31" s="101"/>
      <c r="L31" s="15"/>
      <c r="M31" s="15"/>
      <c r="N31" s="15"/>
    </row>
    <row r="32" spans="1:14" x14ac:dyDescent="0.25">
      <c r="A32" s="15"/>
      <c r="B32" s="15"/>
      <c r="C32" s="15"/>
      <c r="D32" s="15"/>
      <c r="E32" s="77"/>
      <c r="F32" s="77" t="s">
        <v>44</v>
      </c>
      <c r="G32" s="15"/>
      <c r="H32" s="15"/>
      <c r="I32" s="15"/>
      <c r="J32" s="15"/>
      <c r="K32" s="101"/>
      <c r="L32" s="15"/>
      <c r="M32" s="15"/>
      <c r="N32" s="15"/>
    </row>
    <row r="33" spans="1:14" x14ac:dyDescent="0.25">
      <c r="A33" s="15"/>
      <c r="B33" s="15"/>
      <c r="C33" s="15"/>
      <c r="D33" s="15"/>
      <c r="E33" s="77" t="s">
        <v>36</v>
      </c>
      <c r="F33" s="15"/>
      <c r="G33" s="15"/>
      <c r="H33" s="15"/>
      <c r="I33" s="15"/>
      <c r="J33" s="15"/>
      <c r="K33" s="101"/>
      <c r="L33" s="15"/>
      <c r="M33" s="15"/>
      <c r="N33" s="15"/>
    </row>
    <row r="34" spans="1:14" x14ac:dyDescent="0.25">
      <c r="A34" s="15"/>
      <c r="B34" s="15"/>
      <c r="C34" s="15"/>
      <c r="D34" s="15"/>
      <c r="E34" s="15"/>
      <c r="F34" s="77" t="s">
        <v>37</v>
      </c>
      <c r="G34" s="15"/>
      <c r="H34" s="15"/>
      <c r="I34" s="15"/>
      <c r="J34" s="15"/>
      <c r="K34" s="101"/>
      <c r="L34" s="15"/>
      <c r="M34" s="15"/>
      <c r="N34" s="15"/>
    </row>
    <row r="35" spans="1:14" x14ac:dyDescent="0.25">
      <c r="A35" s="15"/>
      <c r="B35" s="15"/>
      <c r="C35" s="15"/>
      <c r="D35" s="15"/>
      <c r="E35" s="15"/>
      <c r="F35" s="77" t="s">
        <v>79</v>
      </c>
      <c r="G35" s="15"/>
      <c r="H35" s="15"/>
      <c r="I35" s="15"/>
      <c r="J35" s="15"/>
      <c r="K35" s="101"/>
      <c r="L35" s="15"/>
      <c r="M35" s="15"/>
      <c r="N35" s="15"/>
    </row>
    <row r="36" spans="1:14" x14ac:dyDescent="0.25">
      <c r="A36" s="15"/>
      <c r="B36" s="15"/>
      <c r="C36" s="15"/>
      <c r="D36" s="15"/>
      <c r="E36" s="15"/>
      <c r="F36" s="77"/>
      <c r="G36" s="77" t="s">
        <v>138</v>
      </c>
      <c r="H36" s="15"/>
      <c r="I36" s="15"/>
      <c r="J36" s="15"/>
      <c r="K36" s="101"/>
      <c r="L36" s="15"/>
      <c r="M36" s="15"/>
      <c r="N36" s="15"/>
    </row>
    <row r="37" spans="1:14" x14ac:dyDescent="0.25">
      <c r="A37" s="15"/>
      <c r="B37" s="15"/>
      <c r="C37" s="15"/>
      <c r="D37" s="15"/>
      <c r="E37" s="15"/>
      <c r="F37" s="77"/>
      <c r="G37" s="77"/>
      <c r="H37" s="15"/>
      <c r="I37" s="15"/>
      <c r="J37" s="15"/>
      <c r="K37" s="101"/>
      <c r="L37" s="15"/>
      <c r="M37" s="15"/>
      <c r="N37" s="15"/>
    </row>
    <row r="38" spans="1:14" ht="15.5" x14ac:dyDescent="0.35">
      <c r="A38" s="15"/>
      <c r="B38" s="79" t="s">
        <v>39</v>
      </c>
      <c r="C38" s="15"/>
      <c r="D38" s="15"/>
      <c r="E38" s="15"/>
      <c r="F38" s="15"/>
      <c r="G38" s="15"/>
      <c r="H38" s="15"/>
      <c r="I38" s="15"/>
      <c r="J38" s="15"/>
      <c r="K38" s="101"/>
      <c r="L38" s="15"/>
      <c r="M38" s="15"/>
      <c r="N38" s="15"/>
    </row>
    <row r="39" spans="1:14" ht="15.5" x14ac:dyDescent="0.35">
      <c r="A39" s="15"/>
      <c r="B39" s="79"/>
      <c r="C39" s="15"/>
      <c r="D39" s="15"/>
      <c r="E39" s="15"/>
      <c r="F39" s="15"/>
      <c r="G39" s="15"/>
      <c r="H39" s="15"/>
      <c r="I39" s="15"/>
      <c r="J39" s="15"/>
      <c r="K39" s="101"/>
      <c r="L39" s="15"/>
      <c r="M39" s="15"/>
      <c r="N39" s="15"/>
    </row>
    <row r="40" spans="1:14" ht="15.5" x14ac:dyDescent="0.35">
      <c r="A40" s="15"/>
      <c r="B40" s="79"/>
      <c r="C40" s="77" t="s">
        <v>40</v>
      </c>
      <c r="D40" s="15"/>
      <c r="E40" s="15"/>
      <c r="F40" s="15"/>
      <c r="G40" s="15"/>
      <c r="H40" s="15"/>
      <c r="I40" s="15"/>
      <c r="J40" s="15"/>
      <c r="K40" s="101"/>
      <c r="L40" s="15"/>
      <c r="M40" s="15"/>
      <c r="N40" s="15"/>
    </row>
    <row r="41" spans="1:14" ht="15.5" x14ac:dyDescent="0.35">
      <c r="A41" s="15"/>
      <c r="B41" s="79"/>
      <c r="C41" s="77" t="s">
        <v>41</v>
      </c>
      <c r="D41" s="15"/>
      <c r="E41" s="15"/>
      <c r="F41" s="15"/>
      <c r="G41" s="15"/>
      <c r="H41" s="15"/>
      <c r="I41" s="15"/>
      <c r="J41" s="15"/>
      <c r="K41" s="101"/>
      <c r="L41" s="15"/>
      <c r="M41" s="15"/>
      <c r="N41" s="15"/>
    </row>
    <row r="42" spans="1:14" ht="15.5" x14ac:dyDescent="0.35">
      <c r="A42" s="15"/>
      <c r="B42" s="79"/>
      <c r="C42" s="77" t="s">
        <v>86</v>
      </c>
      <c r="D42" s="15"/>
      <c r="E42" s="15"/>
      <c r="F42" s="15"/>
      <c r="G42" s="15"/>
      <c r="H42" s="15"/>
      <c r="I42" s="15"/>
      <c r="J42" s="15"/>
      <c r="K42" s="101"/>
      <c r="L42" s="15"/>
      <c r="M42" s="15"/>
      <c r="N42" s="15"/>
    </row>
    <row r="43" spans="1:14" ht="15.5" x14ac:dyDescent="0.35">
      <c r="A43" s="15"/>
      <c r="B43" s="79"/>
      <c r="C43" s="15"/>
      <c r="D43" s="15"/>
      <c r="E43" s="15"/>
      <c r="F43" s="15"/>
      <c r="G43" s="15"/>
      <c r="H43" s="15"/>
      <c r="I43" s="15"/>
      <c r="J43" s="15"/>
      <c r="K43" s="101"/>
      <c r="L43" s="15"/>
      <c r="M43" s="15"/>
      <c r="N43" s="15"/>
    </row>
    <row r="44" spans="1:14" ht="15.5" x14ac:dyDescent="0.35">
      <c r="A44" s="15"/>
      <c r="B44" s="79" t="s">
        <v>87</v>
      </c>
      <c r="C44" s="15"/>
      <c r="D44" s="15"/>
      <c r="E44" s="15"/>
      <c r="F44" s="15"/>
      <c r="G44" s="15"/>
      <c r="H44" s="15"/>
      <c r="I44" s="15"/>
      <c r="J44" s="15"/>
      <c r="K44" s="101"/>
      <c r="L44" s="15"/>
      <c r="M44" s="15"/>
      <c r="N44" s="15"/>
    </row>
    <row r="45" spans="1:1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01"/>
      <c r="L45" s="15"/>
      <c r="M45" s="15"/>
      <c r="N45" s="15"/>
    </row>
    <row r="46" spans="1:14" ht="13" x14ac:dyDescent="0.3">
      <c r="A46" s="15"/>
      <c r="B46" s="15"/>
      <c r="C46" s="77" t="s">
        <v>65</v>
      </c>
      <c r="D46" s="15"/>
      <c r="E46" s="15"/>
      <c r="F46" s="15"/>
      <c r="G46" s="15"/>
      <c r="H46" s="15"/>
      <c r="I46" s="15"/>
      <c r="J46" s="15"/>
      <c r="K46" s="101"/>
      <c r="L46" s="15"/>
      <c r="M46" s="15"/>
      <c r="N46" s="15"/>
    </row>
    <row r="47" spans="1:14" x14ac:dyDescent="0.25">
      <c r="A47" s="15"/>
      <c r="B47" s="15"/>
      <c r="C47" s="77"/>
      <c r="D47" s="77" t="s">
        <v>141</v>
      </c>
      <c r="E47" s="15"/>
      <c r="F47" s="15"/>
      <c r="G47" s="15"/>
      <c r="H47" s="15"/>
      <c r="I47" s="15"/>
      <c r="J47" s="15"/>
      <c r="K47" s="101"/>
      <c r="L47" s="15"/>
      <c r="M47" s="15"/>
      <c r="N47" s="15"/>
    </row>
    <row r="48" spans="1:14" x14ac:dyDescent="0.25">
      <c r="A48" s="15"/>
      <c r="B48" s="15"/>
      <c r="C48" s="77"/>
      <c r="D48" s="77" t="s">
        <v>45</v>
      </c>
      <c r="E48" s="15"/>
      <c r="F48" s="15"/>
      <c r="G48" s="15"/>
      <c r="H48" s="15"/>
      <c r="I48" s="15"/>
      <c r="J48" s="15"/>
      <c r="K48" s="101"/>
      <c r="L48" s="15"/>
      <c r="M48" s="15"/>
      <c r="N48" s="15"/>
    </row>
    <row r="49" spans="1:14" x14ac:dyDescent="0.25">
      <c r="A49" s="15"/>
      <c r="B49" s="77"/>
      <c r="C49" s="15"/>
      <c r="D49" s="77" t="s">
        <v>14</v>
      </c>
      <c r="E49" s="15"/>
      <c r="F49" s="15"/>
      <c r="G49" s="15"/>
      <c r="H49" s="15"/>
      <c r="I49" s="15"/>
      <c r="J49" s="15"/>
      <c r="K49" s="101"/>
      <c r="L49" s="15"/>
      <c r="M49" s="15"/>
      <c r="N49" s="15"/>
    </row>
    <row r="50" spans="1:14" x14ac:dyDescent="0.25">
      <c r="A50" s="15"/>
      <c r="B50" s="77"/>
      <c r="C50" s="77"/>
      <c r="D50" s="15"/>
      <c r="E50" s="15"/>
      <c r="F50" s="15"/>
      <c r="G50" s="15"/>
      <c r="H50" s="15"/>
      <c r="I50" s="15"/>
      <c r="J50" s="15"/>
      <c r="K50" s="101"/>
      <c r="L50" s="15"/>
      <c r="M50" s="15"/>
      <c r="N50" s="15"/>
    </row>
    <row r="51" spans="1:14" ht="15.5" x14ac:dyDescent="0.35">
      <c r="A51" s="15"/>
      <c r="B51" s="79" t="s">
        <v>66</v>
      </c>
      <c r="C51" s="77"/>
      <c r="D51" s="15"/>
      <c r="E51" s="15"/>
      <c r="F51" s="15"/>
      <c r="G51" s="15"/>
      <c r="H51" s="15"/>
      <c r="I51" s="15"/>
      <c r="J51" s="15"/>
      <c r="K51" s="101"/>
      <c r="L51" s="15"/>
      <c r="M51" s="15"/>
      <c r="N51" s="15"/>
    </row>
    <row r="52" spans="1:14" x14ac:dyDescent="0.25">
      <c r="A52" s="15"/>
      <c r="B52" s="77"/>
      <c r="C52" s="77" t="s">
        <v>149</v>
      </c>
      <c r="D52" s="15"/>
      <c r="E52" s="15"/>
      <c r="F52" s="15"/>
      <c r="G52" s="15"/>
      <c r="H52" s="15"/>
      <c r="I52" s="15"/>
      <c r="J52" s="15"/>
      <c r="K52" s="101"/>
      <c r="L52" s="15"/>
      <c r="M52" s="15"/>
      <c r="N52" s="15"/>
    </row>
    <row r="53" spans="1:14" ht="13" x14ac:dyDescent="0.3">
      <c r="A53" s="15"/>
      <c r="B53" s="77"/>
      <c r="C53" s="77" t="s">
        <v>142</v>
      </c>
      <c r="D53" s="15"/>
      <c r="E53" s="15"/>
      <c r="F53" s="15"/>
      <c r="G53" s="15"/>
      <c r="H53" s="15"/>
      <c r="I53" s="15"/>
      <c r="J53" s="15"/>
      <c r="K53" s="101"/>
      <c r="L53" s="15"/>
      <c r="M53" s="15"/>
      <c r="N53" s="15"/>
    </row>
    <row r="54" spans="1:14" x14ac:dyDescent="0.25">
      <c r="A54" s="15"/>
      <c r="B54" s="77"/>
      <c r="C54" s="77" t="s">
        <v>143</v>
      </c>
      <c r="D54" s="15"/>
      <c r="E54" s="15"/>
      <c r="F54" s="15"/>
      <c r="G54" s="15"/>
      <c r="H54" s="15"/>
      <c r="I54" s="15"/>
      <c r="J54" s="15"/>
      <c r="K54" s="101"/>
      <c r="L54" s="15"/>
      <c r="M54" s="15"/>
      <c r="N54" s="15"/>
    </row>
    <row r="55" spans="1:14" x14ac:dyDescent="0.25">
      <c r="A55" s="15"/>
      <c r="B55" s="77"/>
      <c r="C55" s="77"/>
      <c r="D55" s="77" t="s">
        <v>144</v>
      </c>
      <c r="E55" s="15"/>
      <c r="F55" s="15"/>
      <c r="G55" s="15"/>
      <c r="H55" s="15"/>
      <c r="I55" s="15"/>
      <c r="J55" s="15"/>
      <c r="K55" s="101"/>
      <c r="L55" s="15"/>
      <c r="M55" s="15"/>
      <c r="N55" s="15"/>
    </row>
    <row r="56" spans="1:14" x14ac:dyDescent="0.25">
      <c r="A56" s="15"/>
      <c r="B56" s="77"/>
      <c r="C56" s="77"/>
      <c r="D56" s="77" t="s">
        <v>151</v>
      </c>
      <c r="E56" s="15"/>
      <c r="F56" s="15"/>
      <c r="G56" s="15"/>
      <c r="H56" s="15"/>
      <c r="I56" s="15"/>
      <c r="J56" s="15"/>
      <c r="K56" s="101"/>
      <c r="L56" s="15"/>
      <c r="M56" s="15"/>
      <c r="N56" s="15"/>
    </row>
    <row r="57" spans="1:14" ht="13" x14ac:dyDescent="0.3">
      <c r="A57" s="15"/>
      <c r="B57" s="77"/>
      <c r="C57" s="15"/>
      <c r="D57" s="77" t="s">
        <v>145</v>
      </c>
      <c r="E57" s="15"/>
      <c r="F57" s="15"/>
      <c r="G57" s="15"/>
      <c r="H57" s="15"/>
      <c r="I57" s="15"/>
      <c r="J57" s="15"/>
      <c r="K57" s="101"/>
      <c r="L57" s="15"/>
      <c r="M57" s="15"/>
      <c r="N57" s="15"/>
    </row>
    <row r="58" spans="1:14" ht="13" x14ac:dyDescent="0.3">
      <c r="A58" s="15"/>
      <c r="B58" s="15"/>
      <c r="C58" s="15"/>
      <c r="D58" s="15"/>
      <c r="E58" s="77" t="s">
        <v>146</v>
      </c>
      <c r="F58" s="15"/>
      <c r="G58" s="15"/>
      <c r="H58" s="15"/>
      <c r="I58" s="15"/>
      <c r="J58" s="15"/>
      <c r="K58" s="101"/>
      <c r="L58" s="15"/>
      <c r="M58" s="15"/>
      <c r="N58" s="15"/>
    </row>
    <row r="59" spans="1:14" ht="13" x14ac:dyDescent="0.3">
      <c r="A59" s="15"/>
      <c r="B59" s="15"/>
      <c r="C59" s="15"/>
      <c r="D59" s="15"/>
      <c r="E59" s="77" t="s">
        <v>152</v>
      </c>
      <c r="F59" s="15"/>
      <c r="G59" s="15"/>
      <c r="H59" s="15"/>
      <c r="I59" s="15"/>
      <c r="J59" s="15"/>
      <c r="K59" s="101"/>
      <c r="L59" s="15"/>
      <c r="M59" s="15"/>
      <c r="N59" s="15"/>
    </row>
    <row r="60" spans="1:14" x14ac:dyDescent="0.25">
      <c r="A60" s="15"/>
      <c r="B60" s="15"/>
      <c r="C60" s="15"/>
      <c r="D60" s="15"/>
      <c r="E60" s="77" t="s">
        <v>147</v>
      </c>
      <c r="F60" s="15"/>
      <c r="G60" s="15"/>
      <c r="H60" s="15"/>
      <c r="I60" s="15"/>
      <c r="J60" s="15"/>
      <c r="K60" s="101"/>
      <c r="L60" s="15"/>
      <c r="M60" s="15"/>
      <c r="N60" s="15"/>
    </row>
    <row r="61" spans="1:14" ht="13" x14ac:dyDescent="0.3">
      <c r="A61" s="15"/>
      <c r="B61" s="15"/>
      <c r="C61" s="15"/>
      <c r="D61" s="77" t="s">
        <v>150</v>
      </c>
      <c r="E61" s="15"/>
      <c r="F61" s="15"/>
      <c r="G61" s="15"/>
      <c r="H61" s="15"/>
      <c r="I61" s="15"/>
      <c r="J61" s="15"/>
      <c r="K61" s="101"/>
      <c r="L61" s="15"/>
      <c r="M61" s="15"/>
      <c r="N61" s="15"/>
    </row>
    <row r="62" spans="1:14" ht="13" x14ac:dyDescent="0.3">
      <c r="A62" s="15"/>
      <c r="B62" s="15"/>
      <c r="C62" s="15"/>
      <c r="D62" s="77"/>
      <c r="E62" s="77" t="s">
        <v>148</v>
      </c>
      <c r="F62" s="15"/>
      <c r="G62" s="15"/>
      <c r="H62" s="15"/>
      <c r="I62" s="15"/>
      <c r="J62" s="15"/>
      <c r="K62" s="101"/>
      <c r="L62" s="15"/>
      <c r="M62" s="15"/>
      <c r="N62" s="15"/>
    </row>
    <row r="63" spans="1:14" x14ac:dyDescent="0.25">
      <c r="A63" s="15"/>
      <c r="B63" s="15"/>
      <c r="C63" s="15"/>
      <c r="D63" s="77"/>
      <c r="E63" s="15"/>
      <c r="F63" s="15"/>
      <c r="G63" s="15"/>
      <c r="H63" s="15"/>
      <c r="I63" s="15"/>
      <c r="J63" s="15"/>
      <c r="K63" s="101"/>
      <c r="L63" s="15"/>
      <c r="M63" s="15"/>
      <c r="N63" s="15"/>
    </row>
    <row r="64" spans="1:14" ht="13" thickBot="1" x14ac:dyDescent="0.3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2"/>
    </row>
    <row r="65" spans="1:11" ht="13" thickTop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 spans="1:1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 spans="1:1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 spans="1:1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</sheetData>
  <pageMargins left="0.7" right="0.7" top="0.75" bottom="0.75" header="0.3" footer="0.3"/>
  <pageSetup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T272"/>
  <sheetViews>
    <sheetView tabSelected="1" zoomScale="65" zoomScaleNormal="70" workbookViewId="0">
      <pane xSplit="18" ySplit="8" topLeftCell="S182" activePane="bottomRight" state="frozen"/>
      <selection pane="topRight" activeCell="O1" sqref="O1"/>
      <selection pane="bottomLeft" activeCell="A7" sqref="A7"/>
      <selection pane="bottomRight" activeCell="A196" sqref="A196:XFD196"/>
    </sheetView>
  </sheetViews>
  <sheetFormatPr defaultRowHeight="12.5" x14ac:dyDescent="0.25"/>
  <cols>
    <col min="1" max="1" width="2.26953125" style="15" customWidth="1"/>
    <col min="2" max="2" width="2" customWidth="1"/>
    <col min="3" max="3" width="10" style="10" customWidth="1"/>
    <col min="4" max="4" width="1.26953125" style="10" customWidth="1"/>
    <col min="5" max="5" width="11.453125" customWidth="1"/>
    <col min="6" max="6" width="9.54296875" customWidth="1"/>
    <col min="7" max="7" width="1" customWidth="1"/>
    <col min="8" max="8" width="11.81640625" customWidth="1"/>
    <col min="9" max="9" width="1.26953125" customWidth="1"/>
    <col min="10" max="10" width="6.81640625" customWidth="1"/>
    <col min="11" max="15" width="1.54296875" customWidth="1"/>
    <col min="16" max="16" width="25.81640625" customWidth="1"/>
    <col min="17" max="17" width="34.7265625" customWidth="1"/>
    <col min="18" max="18" width="6" style="43" customWidth="1"/>
    <col min="19" max="19" width="7.08984375" style="43" bestFit="1" customWidth="1"/>
    <col min="20" max="20" width="8.36328125" bestFit="1" customWidth="1"/>
    <col min="21" max="21" width="6.81640625" customWidth="1"/>
    <col min="22" max="22" width="7.08984375" bestFit="1" customWidth="1"/>
    <col min="23" max="23" width="6.81640625" customWidth="1"/>
    <col min="24" max="26" width="7.08984375" bestFit="1" customWidth="1"/>
    <col min="27" max="27" width="6.81640625" customWidth="1"/>
    <col min="28" max="31" width="7.08984375" bestFit="1" customWidth="1"/>
    <col min="32" max="32" width="7.7265625" bestFit="1" customWidth="1"/>
    <col min="33" max="33" width="4.81640625" customWidth="1"/>
    <col min="35" max="35" width="0.81640625" style="10" customWidth="1"/>
    <col min="36" max="36" width="2.1796875" customWidth="1"/>
  </cols>
  <sheetData>
    <row r="1" spans="1:37" ht="13.5" thickTop="1" thickBot="1" x14ac:dyDescent="0.3">
      <c r="B1" s="23"/>
      <c r="C1" s="22"/>
      <c r="D1" s="22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44"/>
      <c r="S1" s="44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2"/>
      <c r="AJ1" s="76"/>
      <c r="AK1" s="20"/>
    </row>
    <row r="2" spans="1:37" ht="13.5" thickTop="1" thickBot="1" x14ac:dyDescent="0.3">
      <c r="B2" s="154"/>
      <c r="C2" s="177"/>
      <c r="D2" s="177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9"/>
      <c r="S2" s="179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7"/>
      <c r="AJ2" s="152"/>
      <c r="AK2" s="20"/>
    </row>
    <row r="3" spans="1:37" ht="15" thickTop="1" thickBot="1" x14ac:dyDescent="0.35">
      <c r="B3" s="183"/>
      <c r="C3" s="173"/>
      <c r="D3" s="173"/>
      <c r="E3" s="174"/>
      <c r="F3" s="175" t="s">
        <v>54</v>
      </c>
      <c r="G3" s="174"/>
      <c r="H3" s="174"/>
      <c r="I3" s="176"/>
      <c r="J3" s="103"/>
      <c r="K3" s="104"/>
      <c r="L3" s="104"/>
      <c r="M3" s="104"/>
      <c r="N3" s="104"/>
      <c r="O3" s="104"/>
      <c r="P3" s="104"/>
      <c r="Q3" s="317" t="s">
        <v>9</v>
      </c>
      <c r="R3" s="318"/>
      <c r="S3" s="106">
        <f t="shared" ref="S3:AF3" si="0">$H192/14</f>
        <v>10.821428571428578</v>
      </c>
      <c r="T3" s="106">
        <f t="shared" si="0"/>
        <v>10.821428571428578</v>
      </c>
      <c r="U3" s="106">
        <f t="shared" si="0"/>
        <v>10.821428571428578</v>
      </c>
      <c r="V3" s="106">
        <f t="shared" si="0"/>
        <v>10.821428571428578</v>
      </c>
      <c r="W3" s="106">
        <f t="shared" si="0"/>
        <v>10.821428571428578</v>
      </c>
      <c r="X3" s="106">
        <f t="shared" si="0"/>
        <v>10.821428571428578</v>
      </c>
      <c r="Y3" s="106">
        <f t="shared" si="0"/>
        <v>10.821428571428578</v>
      </c>
      <c r="Z3" s="106">
        <f t="shared" si="0"/>
        <v>10.821428571428578</v>
      </c>
      <c r="AA3" s="106">
        <f t="shared" si="0"/>
        <v>10.821428571428578</v>
      </c>
      <c r="AB3" s="106">
        <f t="shared" si="0"/>
        <v>10.821428571428578</v>
      </c>
      <c r="AC3" s="106">
        <f t="shared" si="0"/>
        <v>10.821428571428578</v>
      </c>
      <c r="AD3" s="106">
        <f t="shared" si="0"/>
        <v>10.821428571428578</v>
      </c>
      <c r="AE3" s="106">
        <f t="shared" si="0"/>
        <v>10.821428571428578</v>
      </c>
      <c r="AF3" s="106">
        <f t="shared" si="0"/>
        <v>10.821428571428578</v>
      </c>
      <c r="AG3" s="105"/>
      <c r="AH3" s="253">
        <f>SUM(S3:AG3)</f>
        <v>151.50000000000014</v>
      </c>
      <c r="AI3" s="169"/>
      <c r="AJ3" s="147"/>
    </row>
    <row r="4" spans="1:37" ht="13" x14ac:dyDescent="0.3">
      <c r="B4" s="183"/>
      <c r="C4" s="180" t="s">
        <v>102</v>
      </c>
      <c r="D4" s="283"/>
      <c r="E4" s="238" t="s">
        <v>139</v>
      </c>
      <c r="F4" s="239" t="s">
        <v>15</v>
      </c>
      <c r="G4" s="107"/>
      <c r="H4" s="107"/>
      <c r="I4" s="108"/>
      <c r="J4" s="45"/>
      <c r="K4" s="62"/>
      <c r="L4" s="62"/>
      <c r="M4" s="62"/>
      <c r="N4" s="62"/>
      <c r="O4" s="62"/>
      <c r="P4" s="62"/>
      <c r="Q4" s="319" t="s">
        <v>7</v>
      </c>
      <c r="R4" s="320"/>
      <c r="S4" s="5">
        <f>S3</f>
        <v>10.821428571428578</v>
      </c>
      <c r="T4" s="5">
        <f>SUM(S4,T3)</f>
        <v>21.642857142857157</v>
      </c>
      <c r="U4" s="5">
        <f>SUM(T4,U3)</f>
        <v>32.464285714285737</v>
      </c>
      <c r="V4" s="5">
        <f t="shared" ref="V4:AF4" si="1">SUM(U4,V3)</f>
        <v>43.285714285714313</v>
      </c>
      <c r="W4" s="5">
        <f t="shared" si="1"/>
        <v>54.10714285714289</v>
      </c>
      <c r="X4" s="5">
        <f t="shared" si="1"/>
        <v>64.928571428571473</v>
      </c>
      <c r="Y4" s="5">
        <f t="shared" si="1"/>
        <v>75.750000000000057</v>
      </c>
      <c r="Z4" s="5">
        <f t="shared" si="1"/>
        <v>86.57142857142864</v>
      </c>
      <c r="AA4" s="5">
        <f t="shared" si="1"/>
        <v>97.392857142857224</v>
      </c>
      <c r="AB4" s="5">
        <f t="shared" si="1"/>
        <v>108.21428571428581</v>
      </c>
      <c r="AC4" s="5">
        <f t="shared" si="1"/>
        <v>119.03571428571439</v>
      </c>
      <c r="AD4" s="5">
        <f t="shared" si="1"/>
        <v>129.85714285714297</v>
      </c>
      <c r="AE4" s="5">
        <f t="shared" si="1"/>
        <v>140.67857142857156</v>
      </c>
      <c r="AF4" s="5">
        <f t="shared" si="1"/>
        <v>151.50000000000014</v>
      </c>
      <c r="AG4" s="4"/>
      <c r="AH4" s="6"/>
      <c r="AI4" s="169"/>
      <c r="AJ4" s="147"/>
    </row>
    <row r="5" spans="1:37" ht="14.5" thickBot="1" x14ac:dyDescent="0.35">
      <c r="B5" s="183"/>
      <c r="C5" s="181" t="s">
        <v>3</v>
      </c>
      <c r="D5" s="284"/>
      <c r="E5" s="321" t="s">
        <v>276</v>
      </c>
      <c r="F5" s="322"/>
      <c r="G5" s="322"/>
      <c r="H5" s="322"/>
      <c r="I5" s="323"/>
      <c r="J5" s="164"/>
      <c r="K5" s="165"/>
      <c r="L5" s="165"/>
      <c r="M5" s="165"/>
      <c r="N5" s="165"/>
      <c r="O5" s="165"/>
      <c r="P5" s="165"/>
      <c r="Q5" s="166" t="s">
        <v>10</v>
      </c>
      <c r="R5" s="167">
        <f>H192</f>
        <v>151.50000000000009</v>
      </c>
      <c r="S5" s="168">
        <f t="shared" ref="S5:AF5" si="2">R5-S3</f>
        <v>140.6785714285715</v>
      </c>
      <c r="T5" s="168">
        <f t="shared" si="2"/>
        <v>129.85714285714292</v>
      </c>
      <c r="U5" s="168">
        <f t="shared" si="2"/>
        <v>119.03571428571433</v>
      </c>
      <c r="V5" s="168">
        <f t="shared" si="2"/>
        <v>108.21428571428575</v>
      </c>
      <c r="W5" s="168">
        <f t="shared" si="2"/>
        <v>97.392857142857167</v>
      </c>
      <c r="X5" s="168">
        <f t="shared" si="2"/>
        <v>86.571428571428584</v>
      </c>
      <c r="Y5" s="168">
        <f t="shared" si="2"/>
        <v>75.75</v>
      </c>
      <c r="Z5" s="168">
        <f t="shared" si="2"/>
        <v>64.928571428571416</v>
      </c>
      <c r="AA5" s="168">
        <f t="shared" si="2"/>
        <v>54.10714285714284</v>
      </c>
      <c r="AB5" s="168">
        <f t="shared" si="2"/>
        <v>43.285714285714263</v>
      </c>
      <c r="AC5" s="168">
        <f t="shared" si="2"/>
        <v>32.464285714285687</v>
      </c>
      <c r="AD5" s="168">
        <f t="shared" si="2"/>
        <v>21.64285714285711</v>
      </c>
      <c r="AE5" s="168">
        <f t="shared" si="2"/>
        <v>10.821428571428532</v>
      </c>
      <c r="AF5" s="168">
        <f t="shared" si="2"/>
        <v>-4.6185277824406512E-14</v>
      </c>
      <c r="AG5" s="168"/>
      <c r="AH5" s="9"/>
      <c r="AI5" s="169"/>
      <c r="AJ5" s="147"/>
    </row>
    <row r="6" spans="1:37" ht="13.5" customHeight="1" thickBot="1" x14ac:dyDescent="0.35">
      <c r="B6" s="183"/>
      <c r="C6" s="262" t="s">
        <v>4</v>
      </c>
      <c r="D6" s="285"/>
      <c r="E6" s="328" t="s">
        <v>5</v>
      </c>
      <c r="F6" s="329"/>
      <c r="G6" s="269"/>
      <c r="H6" s="254" t="s">
        <v>11</v>
      </c>
      <c r="I6" s="288"/>
      <c r="J6" s="314" t="s">
        <v>8</v>
      </c>
      <c r="K6" s="315"/>
      <c r="L6" s="315"/>
      <c r="M6" s="315"/>
      <c r="N6" s="315"/>
      <c r="O6" s="315"/>
      <c r="P6" s="315"/>
      <c r="Q6" s="316"/>
      <c r="R6" s="265"/>
      <c r="S6" s="292" t="s">
        <v>64</v>
      </c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4"/>
      <c r="AI6" s="170"/>
      <c r="AJ6" s="147"/>
    </row>
    <row r="7" spans="1:37" ht="13.5" customHeight="1" x14ac:dyDescent="0.3">
      <c r="B7" s="183"/>
      <c r="C7" s="324" t="s">
        <v>2</v>
      </c>
      <c r="D7" s="285"/>
      <c r="E7" s="273"/>
      <c r="F7" s="326" t="s">
        <v>22</v>
      </c>
      <c r="G7" s="270"/>
      <c r="H7" s="263"/>
      <c r="I7" s="289"/>
      <c r="J7" s="312" t="s">
        <v>0</v>
      </c>
      <c r="K7" s="307" t="s">
        <v>98</v>
      </c>
      <c r="L7" s="308"/>
      <c r="M7" s="308"/>
      <c r="N7" s="308"/>
      <c r="O7" s="308"/>
      <c r="P7" s="308"/>
      <c r="Q7" s="310" t="s">
        <v>131</v>
      </c>
      <c r="R7" s="266"/>
      <c r="S7" s="259" t="s">
        <v>117</v>
      </c>
      <c r="T7" s="260" t="s">
        <v>118</v>
      </c>
      <c r="U7" s="261" t="s">
        <v>119</v>
      </c>
      <c r="V7" s="260" t="s">
        <v>120</v>
      </c>
      <c r="W7" s="261" t="s">
        <v>121</v>
      </c>
      <c r="X7" s="260" t="s">
        <v>122</v>
      </c>
      <c r="Y7" s="261" t="s">
        <v>123</v>
      </c>
      <c r="Z7" s="260" t="s">
        <v>124</v>
      </c>
      <c r="AA7" s="261" t="s">
        <v>125</v>
      </c>
      <c r="AB7" s="260" t="s">
        <v>126</v>
      </c>
      <c r="AC7" s="261" t="s">
        <v>127</v>
      </c>
      <c r="AD7" s="260" t="s">
        <v>128</v>
      </c>
      <c r="AE7" s="261" t="s">
        <v>129</v>
      </c>
      <c r="AF7" s="260" t="s">
        <v>130</v>
      </c>
      <c r="AG7" s="257"/>
      <c r="AH7" s="258"/>
      <c r="AI7" s="170"/>
      <c r="AJ7" s="147"/>
    </row>
    <row r="8" spans="1:37" s="3" customFormat="1" ht="39.75" customHeight="1" thickBot="1" x14ac:dyDescent="0.35">
      <c r="A8" s="46"/>
      <c r="B8" s="184"/>
      <c r="C8" s="325"/>
      <c r="D8" s="286"/>
      <c r="E8" s="274" t="s">
        <v>23</v>
      </c>
      <c r="F8" s="327" t="s">
        <v>22</v>
      </c>
      <c r="G8" s="287"/>
      <c r="H8" s="264" t="s">
        <v>18</v>
      </c>
      <c r="I8" s="290"/>
      <c r="J8" s="313"/>
      <c r="K8" s="309"/>
      <c r="L8" s="309"/>
      <c r="M8" s="309"/>
      <c r="N8" s="309"/>
      <c r="O8" s="309"/>
      <c r="P8" s="309"/>
      <c r="Q8" s="311" t="s">
        <v>99</v>
      </c>
      <c r="R8" s="267"/>
      <c r="S8" s="66">
        <v>43707</v>
      </c>
      <c r="T8" s="66">
        <f t="shared" ref="T8:AF8" si="3">S8+7</f>
        <v>43714</v>
      </c>
      <c r="U8" s="66">
        <f t="shared" si="3"/>
        <v>43721</v>
      </c>
      <c r="V8" s="66">
        <f t="shared" si="3"/>
        <v>43728</v>
      </c>
      <c r="W8" s="66">
        <f t="shared" si="3"/>
        <v>43735</v>
      </c>
      <c r="X8" s="66">
        <f t="shared" si="3"/>
        <v>43742</v>
      </c>
      <c r="Y8" s="66">
        <f t="shared" si="3"/>
        <v>43749</v>
      </c>
      <c r="Z8" s="66">
        <f t="shared" si="3"/>
        <v>43756</v>
      </c>
      <c r="AA8" s="66">
        <f t="shared" si="3"/>
        <v>43763</v>
      </c>
      <c r="AB8" s="66">
        <f t="shared" si="3"/>
        <v>43770</v>
      </c>
      <c r="AC8" s="66">
        <f t="shared" si="3"/>
        <v>43777</v>
      </c>
      <c r="AD8" s="66">
        <f t="shared" si="3"/>
        <v>43784</v>
      </c>
      <c r="AE8" s="66">
        <f t="shared" si="3"/>
        <v>43791</v>
      </c>
      <c r="AF8" s="66">
        <f t="shared" si="3"/>
        <v>43798</v>
      </c>
      <c r="AG8" s="47" t="s">
        <v>56</v>
      </c>
      <c r="AH8" s="282" t="s">
        <v>48</v>
      </c>
      <c r="AI8" s="171"/>
      <c r="AJ8" s="153"/>
    </row>
    <row r="9" spans="1:37" s="3" customFormat="1" ht="6" customHeight="1" x14ac:dyDescent="0.3">
      <c r="A9" s="46"/>
      <c r="B9" s="184"/>
      <c r="C9" s="240"/>
      <c r="D9" s="286"/>
      <c r="E9" s="241"/>
      <c r="F9" s="241"/>
      <c r="G9" s="271"/>
      <c r="H9" s="242"/>
      <c r="I9" s="290"/>
      <c r="J9" s="243"/>
      <c r="K9" s="244"/>
      <c r="L9" s="244"/>
      <c r="M9" s="244"/>
      <c r="N9" s="244"/>
      <c r="O9" s="244"/>
      <c r="P9" s="244"/>
      <c r="Q9" s="245"/>
      <c r="R9" s="267"/>
      <c r="S9" s="246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4"/>
      <c r="AH9" s="245"/>
      <c r="AI9" s="171"/>
      <c r="AJ9" s="153"/>
    </row>
    <row r="10" spans="1:37" ht="13" x14ac:dyDescent="0.3">
      <c r="B10" s="183"/>
      <c r="C10" s="65"/>
      <c r="D10" s="286"/>
      <c r="E10" s="65"/>
      <c r="F10" s="65"/>
      <c r="G10" s="272"/>
      <c r="H10" s="65"/>
      <c r="I10" s="291"/>
      <c r="J10" s="140">
        <v>10000</v>
      </c>
      <c r="K10" s="141" t="s">
        <v>55</v>
      </c>
      <c r="L10" s="109"/>
      <c r="M10" s="109"/>
      <c r="N10" s="109"/>
      <c r="O10" s="109"/>
      <c r="P10" s="252"/>
      <c r="Q10" s="182"/>
      <c r="R10" s="268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3"/>
      <c r="AH10" s="144"/>
      <c r="AI10" s="171"/>
      <c r="AJ10" s="147"/>
    </row>
    <row r="11" spans="1:37" ht="13" x14ac:dyDescent="0.3">
      <c r="B11" s="183"/>
      <c r="C11" s="65"/>
      <c r="D11" s="286"/>
      <c r="E11" s="65"/>
      <c r="F11" s="65"/>
      <c r="G11" s="272"/>
      <c r="H11" s="65"/>
      <c r="I11" s="291"/>
      <c r="J11" s="64">
        <v>11000</v>
      </c>
      <c r="K11" s="97"/>
      <c r="L11" s="89" t="s">
        <v>24</v>
      </c>
      <c r="M11" s="86"/>
      <c r="N11" s="86"/>
      <c r="O11" s="86"/>
      <c r="P11" s="89"/>
      <c r="Q11" s="90"/>
      <c r="R11" s="268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1"/>
      <c r="AH11" s="144"/>
      <c r="AI11" s="171"/>
      <c r="AJ11" s="147"/>
    </row>
    <row r="12" spans="1:37" ht="13" x14ac:dyDescent="0.3">
      <c r="B12" s="183"/>
      <c r="C12" s="181" t="str">
        <f>IF(F12=0,"Not Started",IF(E12=0,"Complete", "In Progress"))</f>
        <v>Complete</v>
      </c>
      <c r="D12" s="286"/>
      <c r="E12" s="12">
        <v>0</v>
      </c>
      <c r="F12" s="42">
        <f>AH12</f>
        <v>1</v>
      </c>
      <c r="G12" s="272"/>
      <c r="H12" s="12">
        <v>1</v>
      </c>
      <c r="I12" s="291"/>
      <c r="J12" s="64">
        <v>11100</v>
      </c>
      <c r="K12" s="97"/>
      <c r="L12" s="85"/>
      <c r="M12" s="84" t="s">
        <v>16</v>
      </c>
      <c r="N12" s="84"/>
      <c r="O12" s="84"/>
      <c r="P12" s="84"/>
      <c r="Q12" s="90"/>
      <c r="R12" s="268"/>
      <c r="S12" s="68">
        <v>1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9"/>
      <c r="AH12" s="8">
        <f t="shared" ref="AH12:AH16" si="4">SUM(R12:AG12)</f>
        <v>1</v>
      </c>
      <c r="AI12" s="171"/>
      <c r="AJ12" s="147"/>
    </row>
    <row r="13" spans="1:37" ht="13" x14ac:dyDescent="0.3">
      <c r="B13" s="183"/>
      <c r="C13" s="181" t="str">
        <f>IF(F13=0,"Not Started",IF(E13=0,"Complete", "In Progress"))</f>
        <v>Complete</v>
      </c>
      <c r="D13" s="286"/>
      <c r="E13" s="12">
        <v>0</v>
      </c>
      <c r="F13" s="42">
        <f t="shared" ref="F13:F16" si="5">AH13</f>
        <v>0.5</v>
      </c>
      <c r="G13" s="272"/>
      <c r="H13" s="12">
        <v>0.6</v>
      </c>
      <c r="I13" s="291"/>
      <c r="J13" s="64">
        <v>11200</v>
      </c>
      <c r="K13" s="97"/>
      <c r="L13" s="85"/>
      <c r="M13" s="84" t="s">
        <v>17</v>
      </c>
      <c r="N13" s="84"/>
      <c r="O13" s="84"/>
      <c r="P13" s="84"/>
      <c r="Q13" s="88"/>
      <c r="R13" s="268"/>
      <c r="S13" s="68">
        <v>0.5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  <c r="AH13" s="8">
        <f t="shared" si="4"/>
        <v>0.5</v>
      </c>
      <c r="AI13" s="171"/>
      <c r="AJ13" s="147"/>
    </row>
    <row r="14" spans="1:37" ht="13" x14ac:dyDescent="0.3">
      <c r="B14" s="183"/>
      <c r="C14" s="181" t="str">
        <f>IF(F14=0,"Not Started",IF(E14=0,"Complete", "In Progress"))</f>
        <v>Complete</v>
      </c>
      <c r="D14" s="286"/>
      <c r="E14" s="12">
        <v>0</v>
      </c>
      <c r="F14" s="42">
        <f t="shared" si="5"/>
        <v>0.8</v>
      </c>
      <c r="G14" s="272"/>
      <c r="H14" s="12">
        <v>1</v>
      </c>
      <c r="I14" s="291"/>
      <c r="J14" s="64">
        <v>11300</v>
      </c>
      <c r="K14" s="97"/>
      <c r="L14" s="85"/>
      <c r="M14" s="84" t="s">
        <v>20</v>
      </c>
      <c r="N14" s="84"/>
      <c r="O14" s="84"/>
      <c r="P14" s="84"/>
      <c r="Q14" s="88"/>
      <c r="R14" s="268"/>
      <c r="S14" s="68">
        <v>0.8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9"/>
      <c r="AH14" s="8">
        <f t="shared" si="4"/>
        <v>0.8</v>
      </c>
      <c r="AI14" s="171"/>
      <c r="AJ14" s="147"/>
    </row>
    <row r="15" spans="1:37" ht="13" x14ac:dyDescent="0.3">
      <c r="B15" s="183"/>
      <c r="C15" s="181" t="str">
        <f>IF(F15=0,"Not Started",IF(E15=0,"Complete", "In Progress"))</f>
        <v>Complete</v>
      </c>
      <c r="D15" s="286"/>
      <c r="E15" s="12">
        <v>0</v>
      </c>
      <c r="F15" s="42">
        <f t="shared" si="5"/>
        <v>0.7</v>
      </c>
      <c r="G15" s="272"/>
      <c r="H15" s="12">
        <v>0.8</v>
      </c>
      <c r="I15" s="291"/>
      <c r="J15" s="64">
        <v>11400</v>
      </c>
      <c r="K15" s="97"/>
      <c r="L15" s="85"/>
      <c r="M15" s="84" t="s">
        <v>21</v>
      </c>
      <c r="N15" s="84"/>
      <c r="O15" s="84"/>
      <c r="P15" s="84"/>
      <c r="Q15" s="90"/>
      <c r="R15" s="268"/>
      <c r="S15" s="68">
        <v>0.7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8">
        <f t="shared" si="4"/>
        <v>0.7</v>
      </c>
      <c r="AI15" s="171"/>
      <c r="AJ15" s="147"/>
    </row>
    <row r="16" spans="1:37" ht="13" x14ac:dyDescent="0.3">
      <c r="B16" s="183"/>
      <c r="C16" s="181" t="str">
        <f>IF(F16=0,"Not Started",IF(E16=0,"Complete", "In Progress"))</f>
        <v>Complete</v>
      </c>
      <c r="D16" s="286"/>
      <c r="E16" s="12">
        <v>0</v>
      </c>
      <c r="F16" s="42">
        <f t="shared" si="5"/>
        <v>0.2</v>
      </c>
      <c r="G16" s="272"/>
      <c r="H16" s="12">
        <v>0.4</v>
      </c>
      <c r="I16" s="291"/>
      <c r="J16" s="64">
        <v>11500</v>
      </c>
      <c r="K16" s="97"/>
      <c r="L16" s="85"/>
      <c r="M16" s="84" t="s">
        <v>19</v>
      </c>
      <c r="N16" s="84"/>
      <c r="O16" s="84"/>
      <c r="P16" s="84"/>
      <c r="Q16" s="90"/>
      <c r="R16" s="268"/>
      <c r="S16" s="68">
        <v>0.2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9"/>
      <c r="AH16" s="8">
        <f t="shared" si="4"/>
        <v>0.2</v>
      </c>
      <c r="AI16" s="171"/>
      <c r="AJ16" s="147"/>
    </row>
    <row r="17" spans="2:36" ht="13" x14ac:dyDescent="0.3">
      <c r="B17" s="183"/>
      <c r="C17" s="65"/>
      <c r="D17" s="286"/>
      <c r="E17" s="65"/>
      <c r="F17" s="65"/>
      <c r="G17" s="272"/>
      <c r="H17" s="65"/>
      <c r="I17" s="291"/>
      <c r="J17" s="64">
        <v>12000</v>
      </c>
      <c r="K17" s="97"/>
      <c r="L17" s="89" t="s">
        <v>25</v>
      </c>
      <c r="M17" s="86"/>
      <c r="N17" s="86"/>
      <c r="O17" s="86"/>
      <c r="P17" s="89"/>
      <c r="Q17" s="90"/>
      <c r="R17" s="268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1"/>
      <c r="AH17" s="144"/>
      <c r="AI17" s="171"/>
      <c r="AJ17" s="147"/>
    </row>
    <row r="18" spans="2:36" ht="13" x14ac:dyDescent="0.3">
      <c r="B18" s="183"/>
      <c r="C18" s="181" t="str">
        <f>IF(F18=0,"Not Started",IF(E18=0,"Complete", "In Progress"))</f>
        <v>Complete</v>
      </c>
      <c r="D18" s="286"/>
      <c r="E18" s="12">
        <v>0</v>
      </c>
      <c r="F18" s="42">
        <f>AH18</f>
        <v>1</v>
      </c>
      <c r="G18" s="272"/>
      <c r="H18" s="12">
        <v>1</v>
      </c>
      <c r="I18" s="291"/>
      <c r="J18" s="64">
        <v>12100</v>
      </c>
      <c r="K18" s="97"/>
      <c r="L18" s="85"/>
      <c r="M18" s="84" t="s">
        <v>16</v>
      </c>
      <c r="N18" s="84"/>
      <c r="O18" s="84"/>
      <c r="P18" s="84"/>
      <c r="Q18" s="90"/>
      <c r="R18" s="268"/>
      <c r="S18" s="68">
        <v>1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9"/>
      <c r="AH18" s="8">
        <f>SUM(R18:AG18)</f>
        <v>1</v>
      </c>
      <c r="AI18" s="171"/>
      <c r="AJ18" s="147"/>
    </row>
    <row r="19" spans="2:36" ht="13" x14ac:dyDescent="0.3">
      <c r="B19" s="183"/>
      <c r="C19" s="181" t="str">
        <f>IF(F19=0,"Not Started",IF(E19=0,"Complete", "In Progress"))</f>
        <v>Complete</v>
      </c>
      <c r="D19" s="286"/>
      <c r="E19" s="12">
        <v>0</v>
      </c>
      <c r="F19" s="42">
        <f>AH19</f>
        <v>0.5</v>
      </c>
      <c r="G19" s="272"/>
      <c r="H19" s="12">
        <v>0.6</v>
      </c>
      <c r="I19" s="291"/>
      <c r="J19" s="64">
        <v>12200</v>
      </c>
      <c r="K19" s="97"/>
      <c r="L19" s="85"/>
      <c r="M19" s="84" t="s">
        <v>17</v>
      </c>
      <c r="N19" s="84"/>
      <c r="O19" s="84"/>
      <c r="P19" s="84"/>
      <c r="Q19" s="88"/>
      <c r="R19" s="268"/>
      <c r="S19" s="68">
        <v>0.5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9"/>
      <c r="AH19" s="8">
        <f>SUM(R19:AG19)</f>
        <v>0.5</v>
      </c>
      <c r="AI19" s="171"/>
      <c r="AJ19" s="147"/>
    </row>
    <row r="20" spans="2:36" ht="13" x14ac:dyDescent="0.3">
      <c r="B20" s="183"/>
      <c r="C20" s="181" t="str">
        <f>IF(F20=0,"Not Started",IF(E20=0,"Complete", "In Progress"))</f>
        <v>Complete</v>
      </c>
      <c r="D20" s="286"/>
      <c r="E20" s="12">
        <v>0</v>
      </c>
      <c r="F20" s="42">
        <f>AH20</f>
        <v>0.9</v>
      </c>
      <c r="G20" s="272"/>
      <c r="H20" s="12">
        <v>1</v>
      </c>
      <c r="I20" s="291"/>
      <c r="J20" s="64">
        <v>12300</v>
      </c>
      <c r="K20" s="97"/>
      <c r="L20" s="85"/>
      <c r="M20" s="84" t="s">
        <v>20</v>
      </c>
      <c r="N20" s="84"/>
      <c r="O20" s="84"/>
      <c r="P20" s="84"/>
      <c r="Q20" s="88"/>
      <c r="R20" s="268"/>
      <c r="S20" s="68">
        <v>0.9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9"/>
      <c r="AH20" s="8">
        <f>SUM(R20:AG20)</f>
        <v>0.9</v>
      </c>
      <c r="AI20" s="171"/>
      <c r="AJ20" s="147"/>
    </row>
    <row r="21" spans="2:36" ht="13" x14ac:dyDescent="0.3">
      <c r="B21" s="183"/>
      <c r="C21" s="181" t="str">
        <f>IF(F21=0,"Not Started",IF(E21=0,"Complete", "In Progress"))</f>
        <v>Complete</v>
      </c>
      <c r="D21" s="286"/>
      <c r="E21" s="12">
        <v>0</v>
      </c>
      <c r="F21" s="42">
        <f>AH21</f>
        <v>0.7</v>
      </c>
      <c r="G21" s="272"/>
      <c r="H21" s="12">
        <v>0.8</v>
      </c>
      <c r="I21" s="291"/>
      <c r="J21" s="64">
        <v>12400</v>
      </c>
      <c r="K21" s="97"/>
      <c r="L21" s="85"/>
      <c r="M21" s="84" t="s">
        <v>21</v>
      </c>
      <c r="N21" s="84"/>
      <c r="O21" s="84"/>
      <c r="P21" s="84"/>
      <c r="Q21" s="90"/>
      <c r="R21" s="268"/>
      <c r="S21" s="68">
        <v>0.7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9"/>
      <c r="AH21" s="8">
        <f>SUM(R21:AG21)</f>
        <v>0.7</v>
      </c>
      <c r="AI21" s="171"/>
      <c r="AJ21" s="147"/>
    </row>
    <row r="22" spans="2:36" ht="13" x14ac:dyDescent="0.3">
      <c r="B22" s="183"/>
      <c r="C22" s="181" t="str">
        <f>IF(F22=0,"Not Started",IF(E22=0,"Complete", "In Progress"))</f>
        <v>Complete</v>
      </c>
      <c r="D22" s="286"/>
      <c r="E22" s="12">
        <v>0</v>
      </c>
      <c r="F22" s="42">
        <f t="shared" ref="F22" si="6">AH22</f>
        <v>0.8</v>
      </c>
      <c r="G22" s="272"/>
      <c r="H22" s="12">
        <v>0.8</v>
      </c>
      <c r="I22" s="291"/>
      <c r="J22" s="64">
        <v>12500</v>
      </c>
      <c r="K22" s="97"/>
      <c r="L22" s="85"/>
      <c r="M22" s="84" t="s">
        <v>19</v>
      </c>
      <c r="N22" s="84"/>
      <c r="O22" s="84"/>
      <c r="P22" s="84"/>
      <c r="Q22" s="90"/>
      <c r="R22" s="268"/>
      <c r="S22" s="68">
        <v>0.8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9"/>
      <c r="AH22" s="8">
        <f>SUM(R22:AG22)</f>
        <v>0.8</v>
      </c>
      <c r="AI22" s="171"/>
      <c r="AJ22" s="147"/>
    </row>
    <row r="23" spans="2:36" ht="13" x14ac:dyDescent="0.3">
      <c r="B23" s="183"/>
      <c r="C23" s="65"/>
      <c r="D23" s="286"/>
      <c r="E23" s="65"/>
      <c r="F23" s="65"/>
      <c r="G23" s="272"/>
      <c r="H23" s="65"/>
      <c r="I23" s="291"/>
      <c r="J23" s="64">
        <v>13000</v>
      </c>
      <c r="K23" s="97"/>
      <c r="L23" s="89" t="s">
        <v>26</v>
      </c>
      <c r="M23" s="86"/>
      <c r="N23" s="86"/>
      <c r="O23" s="86"/>
      <c r="P23" s="89"/>
      <c r="Q23" s="90"/>
      <c r="R23" s="268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1"/>
      <c r="AH23" s="144"/>
      <c r="AI23" s="171"/>
      <c r="AJ23" s="147"/>
    </row>
    <row r="24" spans="2:36" ht="13" x14ac:dyDescent="0.3">
      <c r="B24" s="183"/>
      <c r="C24" s="181" t="str">
        <f>IF(F24=0,"Not Started",IF(E24=0,"Complete", "In Progress"))</f>
        <v>Complete</v>
      </c>
      <c r="D24" s="286"/>
      <c r="E24" s="12">
        <v>0</v>
      </c>
      <c r="F24" s="42">
        <f>AH24</f>
        <v>1</v>
      </c>
      <c r="G24" s="272"/>
      <c r="H24" s="12">
        <v>1</v>
      </c>
      <c r="I24" s="291"/>
      <c r="J24" s="64">
        <v>13100</v>
      </c>
      <c r="K24" s="97"/>
      <c r="L24" s="85"/>
      <c r="M24" s="84" t="s">
        <v>16</v>
      </c>
      <c r="N24" s="84"/>
      <c r="O24" s="84"/>
      <c r="P24" s="84"/>
      <c r="Q24" s="90"/>
      <c r="R24" s="268"/>
      <c r="S24" s="68">
        <v>1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9"/>
      <c r="AH24" s="8">
        <f>SUM(R24:AG24)</f>
        <v>1</v>
      </c>
      <c r="AI24" s="171"/>
      <c r="AJ24" s="147"/>
    </row>
    <row r="25" spans="2:36" ht="13" x14ac:dyDescent="0.3">
      <c r="B25" s="183"/>
      <c r="C25" s="181" t="str">
        <f>IF(F25=0,"Not Started",IF(E25=0,"Complete", "In Progress"))</f>
        <v>Complete</v>
      </c>
      <c r="D25" s="286"/>
      <c r="E25" s="12">
        <v>0</v>
      </c>
      <c r="F25" s="42">
        <f>AH25</f>
        <v>0.5</v>
      </c>
      <c r="G25" s="272"/>
      <c r="H25" s="12">
        <v>0.6</v>
      </c>
      <c r="I25" s="291"/>
      <c r="J25" s="64">
        <v>13200</v>
      </c>
      <c r="K25" s="97"/>
      <c r="L25" s="85"/>
      <c r="M25" s="84" t="s">
        <v>17</v>
      </c>
      <c r="N25" s="84"/>
      <c r="O25" s="84"/>
      <c r="P25" s="84"/>
      <c r="Q25" s="88"/>
      <c r="R25" s="268"/>
      <c r="S25" s="68">
        <v>0.5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9"/>
      <c r="AH25" s="8">
        <f>SUM(R25:AG25)</f>
        <v>0.5</v>
      </c>
      <c r="AI25" s="171"/>
      <c r="AJ25" s="147"/>
    </row>
    <row r="26" spans="2:36" ht="13" x14ac:dyDescent="0.3">
      <c r="B26" s="183"/>
      <c r="C26" s="181" t="str">
        <f>IF(F26=0,"Not Started",IF(E26=0,"Complete", "In Progress"))</f>
        <v>Complete</v>
      </c>
      <c r="D26" s="286"/>
      <c r="E26" s="12">
        <v>0</v>
      </c>
      <c r="F26" s="42">
        <f>AH26</f>
        <v>1</v>
      </c>
      <c r="G26" s="272"/>
      <c r="H26" s="12">
        <v>0.9</v>
      </c>
      <c r="I26" s="291"/>
      <c r="J26" s="64">
        <v>13300</v>
      </c>
      <c r="K26" s="97"/>
      <c r="L26" s="85"/>
      <c r="M26" s="84" t="s">
        <v>20</v>
      </c>
      <c r="N26" s="84"/>
      <c r="O26" s="84"/>
      <c r="P26" s="84"/>
      <c r="Q26" s="88"/>
      <c r="R26" s="268"/>
      <c r="S26" s="68">
        <v>1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9"/>
      <c r="AH26" s="8">
        <f>SUM(R26:AG26)</f>
        <v>1</v>
      </c>
      <c r="AI26" s="171"/>
      <c r="AJ26" s="147"/>
    </row>
    <row r="27" spans="2:36" ht="13" x14ac:dyDescent="0.3">
      <c r="B27" s="183"/>
      <c r="C27" s="181" t="str">
        <f>IF(F27=0,"Not Started",IF(E27=0,"Complete", "In Progress"))</f>
        <v>Complete</v>
      </c>
      <c r="D27" s="286"/>
      <c r="E27" s="12">
        <v>0</v>
      </c>
      <c r="F27" s="42">
        <f t="shared" ref="F27" si="7">AH27</f>
        <v>0.7</v>
      </c>
      <c r="G27" s="272"/>
      <c r="H27" s="12">
        <v>0.5</v>
      </c>
      <c r="I27" s="291"/>
      <c r="J27" s="64">
        <v>13400</v>
      </c>
      <c r="K27" s="97"/>
      <c r="L27" s="85"/>
      <c r="M27" s="84" t="s">
        <v>21</v>
      </c>
      <c r="N27" s="84"/>
      <c r="O27" s="84"/>
      <c r="P27" s="84"/>
      <c r="Q27" s="90"/>
      <c r="R27" s="268"/>
      <c r="S27" s="68">
        <v>0.7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9"/>
      <c r="AH27" s="8">
        <f>SUM(R27:AG27)</f>
        <v>0.7</v>
      </c>
      <c r="AI27" s="171"/>
      <c r="AJ27" s="147"/>
    </row>
    <row r="28" spans="2:36" ht="13" x14ac:dyDescent="0.3">
      <c r="B28" s="183"/>
      <c r="C28" s="181" t="str">
        <f>IF(F28=0,"Not Started",IF(E28=0,"Complete", "In Progress"))</f>
        <v>Complete</v>
      </c>
      <c r="D28" s="286"/>
      <c r="E28" s="12">
        <v>0</v>
      </c>
      <c r="F28" s="42">
        <f>AH28</f>
        <v>0.6</v>
      </c>
      <c r="G28" s="272"/>
      <c r="H28" s="12">
        <v>0.5</v>
      </c>
      <c r="I28" s="291"/>
      <c r="J28" s="64">
        <v>13500</v>
      </c>
      <c r="K28" s="97"/>
      <c r="L28" s="85"/>
      <c r="M28" s="84" t="s">
        <v>19</v>
      </c>
      <c r="N28" s="84"/>
      <c r="O28" s="84"/>
      <c r="P28" s="84"/>
      <c r="Q28" s="90"/>
      <c r="R28" s="268"/>
      <c r="S28" s="68">
        <v>0.6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9"/>
      <c r="AH28" s="8">
        <f>SUM(R28:AG28)</f>
        <v>0.6</v>
      </c>
      <c r="AI28" s="171"/>
      <c r="AJ28" s="147"/>
    </row>
    <row r="29" spans="2:36" ht="13" x14ac:dyDescent="0.3">
      <c r="B29" s="183"/>
      <c r="C29" s="65"/>
      <c r="D29" s="286"/>
      <c r="E29" s="65"/>
      <c r="F29" s="65"/>
      <c r="G29" s="272"/>
      <c r="H29" s="65"/>
      <c r="I29" s="291"/>
      <c r="J29" s="64">
        <v>14000</v>
      </c>
      <c r="K29" s="97"/>
      <c r="L29" s="89" t="s">
        <v>27</v>
      </c>
      <c r="M29" s="86"/>
      <c r="N29" s="86"/>
      <c r="O29" s="86"/>
      <c r="P29" s="89"/>
      <c r="Q29" s="90"/>
      <c r="R29" s="268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1"/>
      <c r="AH29" s="144"/>
      <c r="AI29" s="171"/>
      <c r="AJ29" s="147"/>
    </row>
    <row r="30" spans="2:36" ht="13" x14ac:dyDescent="0.3">
      <c r="B30" s="183"/>
      <c r="C30" s="181" t="str">
        <f t="shared" ref="C30:C37" si="8">IF(F30=0,"Not Started",IF(E30=0,"Complete", "In Progress"))</f>
        <v>Complete</v>
      </c>
      <c r="D30" s="286"/>
      <c r="E30" s="12">
        <v>0</v>
      </c>
      <c r="F30" s="42">
        <f>AH30</f>
        <v>1</v>
      </c>
      <c r="G30" s="272"/>
      <c r="H30" s="12">
        <v>1</v>
      </c>
      <c r="I30" s="291"/>
      <c r="J30" s="64">
        <v>14100</v>
      </c>
      <c r="K30" s="97"/>
      <c r="L30" s="85"/>
      <c r="M30" s="84" t="s">
        <v>16</v>
      </c>
      <c r="N30" s="84"/>
      <c r="O30" s="84"/>
      <c r="P30" s="84"/>
      <c r="Q30" s="90"/>
      <c r="R30" s="268"/>
      <c r="S30" s="68">
        <v>1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9"/>
      <c r="AH30" s="8">
        <f t="shared" ref="AH30:AH37" si="9">SUM(R30:AG30)</f>
        <v>1</v>
      </c>
      <c r="AI30" s="171"/>
      <c r="AJ30" s="147"/>
    </row>
    <row r="31" spans="2:36" ht="13" x14ac:dyDescent="0.3">
      <c r="B31" s="183"/>
      <c r="C31" s="181" t="str">
        <f t="shared" si="8"/>
        <v>Complete</v>
      </c>
      <c r="D31" s="286"/>
      <c r="E31" s="12">
        <v>0</v>
      </c>
      <c r="F31" s="42">
        <f>AH31</f>
        <v>0.3</v>
      </c>
      <c r="G31" s="272"/>
      <c r="H31" s="12">
        <v>0.4</v>
      </c>
      <c r="I31" s="291"/>
      <c r="J31" s="64">
        <v>14200</v>
      </c>
      <c r="K31" s="97"/>
      <c r="L31" s="85"/>
      <c r="M31" s="84" t="s">
        <v>17</v>
      </c>
      <c r="N31" s="84"/>
      <c r="O31" s="84"/>
      <c r="P31" s="84"/>
      <c r="Q31" s="88"/>
      <c r="R31" s="268"/>
      <c r="S31" s="68">
        <v>0.3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9"/>
      <c r="AH31" s="8">
        <f t="shared" si="9"/>
        <v>0.3</v>
      </c>
      <c r="AI31" s="171"/>
      <c r="AJ31" s="147"/>
    </row>
    <row r="32" spans="2:36" ht="13" x14ac:dyDescent="0.3">
      <c r="B32" s="183"/>
      <c r="C32" s="181" t="str">
        <f t="shared" si="8"/>
        <v>Complete</v>
      </c>
      <c r="D32" s="286"/>
      <c r="E32" s="12">
        <v>0</v>
      </c>
      <c r="F32" s="42">
        <f>AH32</f>
        <v>1</v>
      </c>
      <c r="G32" s="272"/>
      <c r="H32" s="12">
        <v>0.9</v>
      </c>
      <c r="I32" s="291"/>
      <c r="J32" s="64">
        <v>14300</v>
      </c>
      <c r="K32" s="97"/>
      <c r="L32" s="85"/>
      <c r="M32" s="84" t="s">
        <v>20</v>
      </c>
      <c r="N32" s="84"/>
      <c r="O32" s="84"/>
      <c r="P32" s="84"/>
      <c r="Q32" s="88"/>
      <c r="R32" s="268"/>
      <c r="S32" s="68">
        <v>1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9"/>
      <c r="AH32" s="8">
        <f t="shared" si="9"/>
        <v>1</v>
      </c>
      <c r="AI32" s="171"/>
      <c r="AJ32" s="147"/>
    </row>
    <row r="33" spans="1:36" ht="13" x14ac:dyDescent="0.3">
      <c r="B33" s="183"/>
      <c r="C33" s="181" t="str">
        <f t="shared" si="8"/>
        <v>Complete</v>
      </c>
      <c r="D33" s="286"/>
      <c r="E33" s="12">
        <v>0</v>
      </c>
      <c r="F33" s="42">
        <f t="shared" ref="F33" si="10">AH33</f>
        <v>0.5</v>
      </c>
      <c r="G33" s="272"/>
      <c r="H33" s="12">
        <v>0.4</v>
      </c>
      <c r="I33" s="291"/>
      <c r="J33" s="64">
        <v>14400</v>
      </c>
      <c r="K33" s="97"/>
      <c r="L33" s="85"/>
      <c r="M33" s="84" t="s">
        <v>21</v>
      </c>
      <c r="N33" s="84"/>
      <c r="O33" s="84"/>
      <c r="P33" s="84"/>
      <c r="Q33" s="90"/>
      <c r="R33" s="268"/>
      <c r="S33" s="68">
        <v>0.5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9"/>
      <c r="AH33" s="8">
        <f t="shared" si="9"/>
        <v>0.5</v>
      </c>
      <c r="AI33" s="171"/>
      <c r="AJ33" s="147"/>
    </row>
    <row r="34" spans="1:36" ht="13" x14ac:dyDescent="0.3">
      <c r="B34" s="183"/>
      <c r="C34" s="181" t="str">
        <f t="shared" si="8"/>
        <v>Complete</v>
      </c>
      <c r="D34" s="286"/>
      <c r="E34" s="12">
        <v>0</v>
      </c>
      <c r="F34" s="42">
        <f>AH34</f>
        <v>0.4</v>
      </c>
      <c r="G34" s="272"/>
      <c r="H34" s="12">
        <v>0.5</v>
      </c>
      <c r="I34" s="291"/>
      <c r="J34" s="64">
        <v>14500</v>
      </c>
      <c r="K34" s="97"/>
      <c r="L34" s="85"/>
      <c r="M34" s="84" t="s">
        <v>19</v>
      </c>
      <c r="N34" s="84"/>
      <c r="O34" s="84"/>
      <c r="P34" s="84"/>
      <c r="Q34" s="90"/>
      <c r="R34" s="268"/>
      <c r="S34" s="68">
        <v>0.4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9"/>
      <c r="AH34" s="8">
        <f t="shared" si="9"/>
        <v>0.4</v>
      </c>
      <c r="AI34" s="171"/>
      <c r="AJ34" s="147"/>
    </row>
    <row r="35" spans="1:36" ht="13" x14ac:dyDescent="0.3">
      <c r="B35" s="183"/>
      <c r="C35" s="181" t="str">
        <f t="shared" si="8"/>
        <v>Complete</v>
      </c>
      <c r="D35" s="286"/>
      <c r="E35" s="12">
        <v>0</v>
      </c>
      <c r="F35" s="42">
        <f t="shared" ref="F35" si="11">AH35</f>
        <v>0.5</v>
      </c>
      <c r="G35" s="272"/>
      <c r="H35" s="12">
        <v>0.5</v>
      </c>
      <c r="I35" s="291"/>
      <c r="J35" s="64">
        <v>15000</v>
      </c>
      <c r="K35" s="85"/>
      <c r="L35" s="84" t="s">
        <v>271</v>
      </c>
      <c r="M35" s="84"/>
      <c r="N35" s="84"/>
      <c r="O35" s="84"/>
      <c r="P35" s="84"/>
      <c r="Q35" s="90"/>
      <c r="R35" s="268"/>
      <c r="S35" s="68">
        <v>0.5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9"/>
      <c r="AH35" s="8">
        <f t="shared" si="9"/>
        <v>0.5</v>
      </c>
      <c r="AI35" s="171"/>
      <c r="AJ35" s="147"/>
    </row>
    <row r="36" spans="1:36" ht="13" x14ac:dyDescent="0.3">
      <c r="B36" s="183"/>
      <c r="C36" s="181" t="str">
        <f t="shared" si="8"/>
        <v>Complete</v>
      </c>
      <c r="D36" s="286"/>
      <c r="E36" s="12">
        <v>0</v>
      </c>
      <c r="F36" s="42">
        <f t="shared" ref="F36:F38" si="12">AH36</f>
        <v>0.3</v>
      </c>
      <c r="G36" s="272"/>
      <c r="H36" s="12">
        <v>0.5</v>
      </c>
      <c r="I36" s="291"/>
      <c r="J36" s="64">
        <v>15100</v>
      </c>
      <c r="K36" s="97"/>
      <c r="L36" s="89" t="s">
        <v>29</v>
      </c>
      <c r="M36" s="86"/>
      <c r="N36" s="86"/>
      <c r="O36" s="86"/>
      <c r="P36" s="89"/>
      <c r="Q36" s="90"/>
      <c r="R36" s="268"/>
      <c r="S36" s="68">
        <v>0.3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9"/>
      <c r="AH36" s="8">
        <f t="shared" si="9"/>
        <v>0.3</v>
      </c>
      <c r="AI36" s="171"/>
      <c r="AJ36" s="147"/>
    </row>
    <row r="37" spans="1:36" ht="13" x14ac:dyDescent="0.3">
      <c r="B37" s="183"/>
      <c r="C37" s="181" t="str">
        <f t="shared" si="8"/>
        <v>Complete</v>
      </c>
      <c r="D37" s="286"/>
      <c r="E37" s="12">
        <v>0</v>
      </c>
      <c r="F37" s="42">
        <f t="shared" si="12"/>
        <v>2</v>
      </c>
      <c r="G37" s="272"/>
      <c r="H37" s="12">
        <v>1.5</v>
      </c>
      <c r="I37" s="291"/>
      <c r="J37" s="64">
        <v>16000</v>
      </c>
      <c r="K37" s="97"/>
      <c r="L37" s="89" t="s">
        <v>30</v>
      </c>
      <c r="M37" s="84"/>
      <c r="N37" s="84"/>
      <c r="O37" s="84"/>
      <c r="P37" s="84"/>
      <c r="Q37" s="90"/>
      <c r="R37" s="268"/>
      <c r="S37" s="68"/>
      <c r="T37" s="68"/>
      <c r="U37" s="68">
        <v>2</v>
      </c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9"/>
      <c r="AH37" s="8">
        <f t="shared" si="9"/>
        <v>2</v>
      </c>
      <c r="AI37" s="171"/>
      <c r="AJ37" s="147"/>
    </row>
    <row r="38" spans="1:36" ht="13" x14ac:dyDescent="0.3">
      <c r="A38"/>
      <c r="B38" s="183"/>
      <c r="C38" s="181" t="str">
        <f>IF(F38=0,"Not Started",IF(E38=0,"Complete", "In Progress"))</f>
        <v>Complete</v>
      </c>
      <c r="D38" s="286"/>
      <c r="E38" s="12">
        <v>0</v>
      </c>
      <c r="F38" s="42">
        <f t="shared" si="12"/>
        <v>1</v>
      </c>
      <c r="G38" s="272"/>
      <c r="H38" s="12">
        <v>1</v>
      </c>
      <c r="I38" s="291"/>
      <c r="J38" s="64">
        <v>17000</v>
      </c>
      <c r="K38" s="97"/>
      <c r="L38" s="84" t="s">
        <v>272</v>
      </c>
      <c r="M38" s="84"/>
      <c r="N38" s="91"/>
      <c r="O38" s="84"/>
      <c r="P38" s="84"/>
      <c r="Q38" s="88"/>
      <c r="R38" s="268"/>
      <c r="S38" s="99"/>
      <c r="T38" s="99"/>
      <c r="U38" s="99">
        <v>1</v>
      </c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67"/>
      <c r="AH38" s="8">
        <f>SUM(R38:AG38)</f>
        <v>1</v>
      </c>
      <c r="AI38" s="172"/>
      <c r="AJ38" s="147"/>
    </row>
    <row r="39" spans="1:36" ht="13" x14ac:dyDescent="0.3">
      <c r="B39" s="183"/>
      <c r="C39" s="65"/>
      <c r="D39" s="286"/>
      <c r="E39" s="65"/>
      <c r="F39" s="65"/>
      <c r="G39" s="272"/>
      <c r="H39" s="65"/>
      <c r="I39" s="291"/>
      <c r="J39" s="64">
        <v>18000</v>
      </c>
      <c r="K39" s="85"/>
      <c r="L39" s="84" t="s">
        <v>91</v>
      </c>
      <c r="N39" s="84"/>
      <c r="O39" s="84"/>
      <c r="P39" s="84"/>
      <c r="Q39" s="90"/>
      <c r="R39" s="268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1"/>
      <c r="AH39" s="144"/>
      <c r="AI39" s="171"/>
      <c r="AJ39" s="147"/>
    </row>
    <row r="40" spans="1:36" ht="13" x14ac:dyDescent="0.3">
      <c r="B40" s="183"/>
      <c r="C40" s="181" t="str">
        <f t="shared" ref="C40:C55" si="13">IF(F40=0,"Not Started",IF(E40=0,"Complete", "In Progress"))</f>
        <v>Complete</v>
      </c>
      <c r="D40" s="286"/>
      <c r="E40" s="12">
        <v>0</v>
      </c>
      <c r="F40" s="42">
        <f t="shared" ref="F40:F52" si="14">AH40</f>
        <v>1</v>
      </c>
      <c r="G40" s="272"/>
      <c r="H40" s="12">
        <v>1.2</v>
      </c>
      <c r="I40" s="291"/>
      <c r="J40" s="64">
        <v>18100</v>
      </c>
      <c r="K40" s="85"/>
      <c r="L40" s="85"/>
      <c r="M40" s="84" t="s">
        <v>100</v>
      </c>
      <c r="N40" s="84"/>
      <c r="O40" s="84"/>
      <c r="P40" s="84"/>
      <c r="Q40" s="234">
        <f>S8</f>
        <v>43707</v>
      </c>
      <c r="R40" s="268"/>
      <c r="S40" s="68">
        <v>1</v>
      </c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9"/>
      <c r="AH40" s="8">
        <f t="shared" ref="AH40:AH55" si="15">SUM(R40:AG40)</f>
        <v>1</v>
      </c>
      <c r="AI40" s="171"/>
      <c r="AJ40" s="147"/>
    </row>
    <row r="41" spans="1:36" ht="13" x14ac:dyDescent="0.3">
      <c r="B41" s="183"/>
      <c r="C41" s="181" t="str">
        <f t="shared" si="13"/>
        <v>Complete</v>
      </c>
      <c r="D41" s="286"/>
      <c r="E41" s="12">
        <v>0</v>
      </c>
      <c r="F41" s="42">
        <f t="shared" si="14"/>
        <v>1</v>
      </c>
      <c r="G41" s="272"/>
      <c r="H41" s="12">
        <v>1.2</v>
      </c>
      <c r="I41" s="291"/>
      <c r="J41" s="64">
        <v>18200</v>
      </c>
      <c r="K41" s="85"/>
      <c r="L41" s="85"/>
      <c r="M41" s="84" t="s">
        <v>100</v>
      </c>
      <c r="N41" s="84"/>
      <c r="O41" s="84"/>
      <c r="P41" s="84"/>
      <c r="Q41" s="234">
        <f t="shared" ref="Q41:Q53" si="16">Q40+7</f>
        <v>43714</v>
      </c>
      <c r="R41" s="268"/>
      <c r="S41" s="68"/>
      <c r="T41" s="68">
        <v>1</v>
      </c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9"/>
      <c r="AH41" s="8">
        <f t="shared" si="15"/>
        <v>1</v>
      </c>
      <c r="AI41" s="171"/>
      <c r="AJ41" s="147"/>
    </row>
    <row r="42" spans="1:36" ht="13" x14ac:dyDescent="0.3">
      <c r="B42" s="183"/>
      <c r="C42" s="181" t="str">
        <f t="shared" si="13"/>
        <v>Complete</v>
      </c>
      <c r="D42" s="286"/>
      <c r="E42" s="12">
        <v>0</v>
      </c>
      <c r="F42" s="42">
        <f t="shared" si="14"/>
        <v>1.2</v>
      </c>
      <c r="G42" s="272"/>
      <c r="H42" s="12">
        <v>1.2</v>
      </c>
      <c r="I42" s="291"/>
      <c r="J42" s="64">
        <v>18300</v>
      </c>
      <c r="K42" s="85"/>
      <c r="L42" s="85"/>
      <c r="M42" s="84" t="s">
        <v>100</v>
      </c>
      <c r="N42" s="84"/>
      <c r="O42" s="84"/>
      <c r="P42" s="84"/>
      <c r="Q42" s="234">
        <f t="shared" si="16"/>
        <v>43721</v>
      </c>
      <c r="R42" s="268"/>
      <c r="S42" s="68"/>
      <c r="T42" s="68"/>
      <c r="U42" s="68">
        <v>1.2</v>
      </c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9"/>
      <c r="AH42" s="8">
        <f t="shared" si="15"/>
        <v>1.2</v>
      </c>
      <c r="AI42" s="171"/>
      <c r="AJ42" s="147"/>
    </row>
    <row r="43" spans="1:36" ht="13" x14ac:dyDescent="0.3">
      <c r="B43" s="183"/>
      <c r="C43" s="181" t="str">
        <f t="shared" si="13"/>
        <v>Not Started</v>
      </c>
      <c r="D43" s="286"/>
      <c r="E43" s="12">
        <v>1.2</v>
      </c>
      <c r="F43" s="42">
        <f t="shared" si="14"/>
        <v>0</v>
      </c>
      <c r="G43" s="272"/>
      <c r="H43" s="12">
        <v>1.2</v>
      </c>
      <c r="I43" s="291"/>
      <c r="J43" s="64">
        <v>18400</v>
      </c>
      <c r="K43" s="85"/>
      <c r="L43" s="85"/>
      <c r="M43" s="84" t="s">
        <v>100</v>
      </c>
      <c r="N43" s="84"/>
      <c r="O43" s="84"/>
      <c r="P43" s="84"/>
      <c r="Q43" s="234">
        <f t="shared" si="16"/>
        <v>43728</v>
      </c>
      <c r="R43" s="2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9"/>
      <c r="AH43" s="8">
        <f t="shared" si="15"/>
        <v>0</v>
      </c>
      <c r="AI43" s="171"/>
      <c r="AJ43" s="147"/>
    </row>
    <row r="44" spans="1:36" ht="13" x14ac:dyDescent="0.3">
      <c r="B44" s="183"/>
      <c r="C44" s="181" t="str">
        <f t="shared" si="13"/>
        <v>Not Started</v>
      </c>
      <c r="D44" s="286"/>
      <c r="E44" s="12">
        <v>1.2</v>
      </c>
      <c r="F44" s="42">
        <f t="shared" si="14"/>
        <v>0</v>
      </c>
      <c r="G44" s="272"/>
      <c r="H44" s="12">
        <v>1.2</v>
      </c>
      <c r="I44" s="291"/>
      <c r="J44" s="64">
        <v>18500</v>
      </c>
      <c r="K44" s="85"/>
      <c r="L44" s="85"/>
      <c r="M44" s="84" t="s">
        <v>100</v>
      </c>
      <c r="N44" s="84"/>
      <c r="O44" s="84"/>
      <c r="P44" s="84"/>
      <c r="Q44" s="234">
        <f t="shared" si="16"/>
        <v>43735</v>
      </c>
      <c r="R44" s="2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9"/>
      <c r="AH44" s="8">
        <f t="shared" si="15"/>
        <v>0</v>
      </c>
      <c r="AI44" s="171"/>
      <c r="AJ44" s="147"/>
    </row>
    <row r="45" spans="1:36" ht="13" x14ac:dyDescent="0.3">
      <c r="B45" s="183"/>
      <c r="C45" s="181" t="str">
        <f t="shared" si="13"/>
        <v>Not Started</v>
      </c>
      <c r="D45" s="286"/>
      <c r="E45" s="12">
        <v>1.2</v>
      </c>
      <c r="F45" s="42">
        <f t="shared" si="14"/>
        <v>0</v>
      </c>
      <c r="G45" s="272"/>
      <c r="H45" s="12">
        <v>1.2</v>
      </c>
      <c r="I45" s="291"/>
      <c r="J45" s="64">
        <v>18600</v>
      </c>
      <c r="K45" s="85"/>
      <c r="L45" s="85"/>
      <c r="M45" s="84" t="s">
        <v>100</v>
      </c>
      <c r="N45" s="84"/>
      <c r="O45" s="84"/>
      <c r="P45" s="84"/>
      <c r="Q45" s="234">
        <f t="shared" si="16"/>
        <v>43742</v>
      </c>
      <c r="R45" s="2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9"/>
      <c r="AH45" s="8">
        <f t="shared" si="15"/>
        <v>0</v>
      </c>
      <c r="AI45" s="171"/>
      <c r="AJ45" s="147"/>
    </row>
    <row r="46" spans="1:36" ht="13" x14ac:dyDescent="0.3">
      <c r="B46" s="183"/>
      <c r="C46" s="181" t="str">
        <f t="shared" si="13"/>
        <v>Not Started</v>
      </c>
      <c r="D46" s="286"/>
      <c r="E46" s="12">
        <v>1.2</v>
      </c>
      <c r="F46" s="42">
        <f t="shared" si="14"/>
        <v>0</v>
      </c>
      <c r="G46" s="272"/>
      <c r="H46" s="12">
        <v>1.2</v>
      </c>
      <c r="I46" s="291"/>
      <c r="J46" s="64">
        <v>18700</v>
      </c>
      <c r="K46" s="85"/>
      <c r="L46" s="85"/>
      <c r="M46" s="84" t="s">
        <v>100</v>
      </c>
      <c r="N46" s="84"/>
      <c r="O46" s="84"/>
      <c r="P46" s="84"/>
      <c r="Q46" s="234">
        <f t="shared" si="16"/>
        <v>43749</v>
      </c>
      <c r="R46" s="2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9"/>
      <c r="AH46" s="8">
        <f t="shared" si="15"/>
        <v>0</v>
      </c>
      <c r="AI46" s="171"/>
      <c r="AJ46" s="147"/>
    </row>
    <row r="47" spans="1:36" ht="13" x14ac:dyDescent="0.3">
      <c r="B47" s="183"/>
      <c r="C47" s="181" t="str">
        <f t="shared" si="13"/>
        <v>Not Started</v>
      </c>
      <c r="D47" s="286"/>
      <c r="E47" s="12">
        <v>1.2</v>
      </c>
      <c r="F47" s="42">
        <f t="shared" si="14"/>
        <v>0</v>
      </c>
      <c r="G47" s="272"/>
      <c r="H47" s="12">
        <v>1.2</v>
      </c>
      <c r="I47" s="291"/>
      <c r="J47" s="64">
        <v>18800</v>
      </c>
      <c r="K47" s="85"/>
      <c r="L47" s="85"/>
      <c r="M47" s="84" t="s">
        <v>100</v>
      </c>
      <c r="N47" s="84"/>
      <c r="O47" s="84"/>
      <c r="P47" s="84"/>
      <c r="Q47" s="234">
        <f t="shared" si="16"/>
        <v>43756</v>
      </c>
      <c r="R47" s="2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9"/>
      <c r="AH47" s="8">
        <f t="shared" si="15"/>
        <v>0</v>
      </c>
      <c r="AI47" s="171"/>
      <c r="AJ47" s="147"/>
    </row>
    <row r="48" spans="1:36" ht="13" x14ac:dyDescent="0.3">
      <c r="B48" s="183"/>
      <c r="C48" s="181" t="str">
        <f t="shared" si="13"/>
        <v>Not Started</v>
      </c>
      <c r="D48" s="286"/>
      <c r="E48" s="12">
        <v>1.2</v>
      </c>
      <c r="F48" s="42">
        <f t="shared" si="14"/>
        <v>0</v>
      </c>
      <c r="G48" s="272"/>
      <c r="H48" s="12">
        <v>1.2</v>
      </c>
      <c r="I48" s="291"/>
      <c r="J48" s="64">
        <v>18900</v>
      </c>
      <c r="K48" s="85"/>
      <c r="L48" s="85"/>
      <c r="M48" s="84" t="s">
        <v>100</v>
      </c>
      <c r="N48" s="84"/>
      <c r="O48" s="84"/>
      <c r="P48" s="84"/>
      <c r="Q48" s="234">
        <f t="shared" si="16"/>
        <v>43763</v>
      </c>
      <c r="R48" s="2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9"/>
      <c r="AH48" s="8">
        <f t="shared" si="15"/>
        <v>0</v>
      </c>
      <c r="AI48" s="171"/>
      <c r="AJ48" s="147"/>
    </row>
    <row r="49" spans="2:36" ht="13" x14ac:dyDescent="0.3">
      <c r="B49" s="183"/>
      <c r="C49" s="181" t="str">
        <f t="shared" si="13"/>
        <v>Not Started</v>
      </c>
      <c r="D49" s="286"/>
      <c r="E49" s="12">
        <v>1.2</v>
      </c>
      <c r="F49" s="42">
        <f t="shared" si="14"/>
        <v>0</v>
      </c>
      <c r="G49" s="272"/>
      <c r="H49" s="12">
        <v>1.2</v>
      </c>
      <c r="I49" s="291"/>
      <c r="J49" s="64">
        <v>18910</v>
      </c>
      <c r="K49" s="85"/>
      <c r="L49" s="85"/>
      <c r="M49" s="84" t="s">
        <v>100</v>
      </c>
      <c r="N49" s="84"/>
      <c r="O49" s="84"/>
      <c r="P49" s="84"/>
      <c r="Q49" s="234">
        <f t="shared" si="16"/>
        <v>43770</v>
      </c>
      <c r="R49" s="2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9"/>
      <c r="AH49" s="8">
        <f t="shared" si="15"/>
        <v>0</v>
      </c>
      <c r="AI49" s="171"/>
      <c r="AJ49" s="147"/>
    </row>
    <row r="50" spans="2:36" ht="13" x14ac:dyDescent="0.3">
      <c r="B50" s="183"/>
      <c r="C50" s="181" t="str">
        <f t="shared" si="13"/>
        <v>Not Started</v>
      </c>
      <c r="D50" s="286"/>
      <c r="E50" s="12">
        <v>1.2</v>
      </c>
      <c r="F50" s="42">
        <f t="shared" si="14"/>
        <v>0</v>
      </c>
      <c r="G50" s="272"/>
      <c r="H50" s="12">
        <v>1.2</v>
      </c>
      <c r="I50" s="291"/>
      <c r="J50" s="64">
        <v>18920</v>
      </c>
      <c r="K50" s="85"/>
      <c r="L50" s="85"/>
      <c r="M50" s="84" t="s">
        <v>100</v>
      </c>
      <c r="N50" s="84"/>
      <c r="O50" s="84"/>
      <c r="P50" s="84"/>
      <c r="Q50" s="234">
        <f t="shared" si="16"/>
        <v>43777</v>
      </c>
      <c r="R50" s="2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9"/>
      <c r="AH50" s="8">
        <f t="shared" si="15"/>
        <v>0</v>
      </c>
      <c r="AI50" s="171"/>
      <c r="AJ50" s="147"/>
    </row>
    <row r="51" spans="2:36" ht="13" x14ac:dyDescent="0.3">
      <c r="B51" s="183"/>
      <c r="C51" s="181" t="str">
        <f t="shared" si="13"/>
        <v>Not Started</v>
      </c>
      <c r="D51" s="286"/>
      <c r="E51" s="12">
        <v>1.2</v>
      </c>
      <c r="F51" s="42">
        <f t="shared" si="14"/>
        <v>0</v>
      </c>
      <c r="G51" s="272"/>
      <c r="H51" s="12">
        <v>1.2</v>
      </c>
      <c r="I51" s="291"/>
      <c r="J51" s="64">
        <v>18930</v>
      </c>
      <c r="K51" s="85"/>
      <c r="L51" s="85"/>
      <c r="M51" s="84" t="s">
        <v>100</v>
      </c>
      <c r="N51" s="84"/>
      <c r="O51" s="84"/>
      <c r="P51" s="84"/>
      <c r="Q51" s="234">
        <f t="shared" si="16"/>
        <v>43784</v>
      </c>
      <c r="R51" s="2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9"/>
      <c r="AH51" s="8">
        <f t="shared" si="15"/>
        <v>0</v>
      </c>
      <c r="AI51" s="171"/>
      <c r="AJ51" s="147"/>
    </row>
    <row r="52" spans="2:36" ht="13" x14ac:dyDescent="0.3">
      <c r="B52" s="183"/>
      <c r="C52" s="181" t="str">
        <f t="shared" si="13"/>
        <v>Not Started</v>
      </c>
      <c r="D52" s="286"/>
      <c r="E52" s="12">
        <v>1.2</v>
      </c>
      <c r="F52" s="42">
        <f t="shared" si="14"/>
        <v>0</v>
      </c>
      <c r="G52" s="272"/>
      <c r="H52" s="12">
        <v>1.2</v>
      </c>
      <c r="I52" s="291"/>
      <c r="J52" s="64">
        <v>18940</v>
      </c>
      <c r="K52" s="85"/>
      <c r="L52" s="85"/>
      <c r="M52" s="84" t="s">
        <v>100</v>
      </c>
      <c r="N52" s="84"/>
      <c r="O52" s="84"/>
      <c r="P52" s="84"/>
      <c r="Q52" s="234">
        <f t="shared" si="16"/>
        <v>43791</v>
      </c>
      <c r="R52" s="2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9"/>
      <c r="AH52" s="8">
        <f t="shared" si="15"/>
        <v>0</v>
      </c>
      <c r="AI52" s="171"/>
      <c r="AJ52" s="147"/>
    </row>
    <row r="53" spans="2:36" ht="13" x14ac:dyDescent="0.3">
      <c r="B53" s="183"/>
      <c r="C53" s="181" t="str">
        <f t="shared" si="13"/>
        <v>Not Started</v>
      </c>
      <c r="D53" s="286"/>
      <c r="E53" s="12">
        <v>1.2</v>
      </c>
      <c r="F53" s="42">
        <f t="shared" ref="F53" si="17">AH53</f>
        <v>0</v>
      </c>
      <c r="G53" s="272"/>
      <c r="H53" s="12">
        <v>1.2</v>
      </c>
      <c r="I53" s="291"/>
      <c r="J53" s="64">
        <v>18950</v>
      </c>
      <c r="K53" s="85"/>
      <c r="L53" s="85"/>
      <c r="M53" s="84" t="s">
        <v>100</v>
      </c>
      <c r="N53" s="84"/>
      <c r="O53" s="84"/>
      <c r="P53" s="84"/>
      <c r="Q53" s="234">
        <f t="shared" si="16"/>
        <v>43798</v>
      </c>
      <c r="R53" s="2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9"/>
      <c r="AH53" s="8">
        <f t="shared" si="15"/>
        <v>0</v>
      </c>
      <c r="AI53" s="171"/>
      <c r="AJ53" s="147"/>
    </row>
    <row r="54" spans="2:36" ht="13" x14ac:dyDescent="0.3">
      <c r="B54" s="183"/>
      <c r="C54" s="65"/>
      <c r="D54" s="286"/>
      <c r="E54" s="65"/>
      <c r="F54" s="65"/>
      <c r="G54" s="272"/>
      <c r="H54" s="65"/>
      <c r="I54" s="291"/>
      <c r="J54" s="64">
        <v>19000</v>
      </c>
      <c r="K54" s="85"/>
      <c r="L54" s="84" t="s">
        <v>273</v>
      </c>
      <c r="N54" s="84"/>
      <c r="O54" s="84"/>
      <c r="P54" s="84"/>
      <c r="Q54" s="90"/>
      <c r="R54" s="268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1"/>
      <c r="AH54" s="144"/>
      <c r="AI54" s="171"/>
      <c r="AJ54" s="147"/>
    </row>
    <row r="55" spans="2:36" ht="13" x14ac:dyDescent="0.3">
      <c r="B55" s="183"/>
      <c r="C55" s="181" t="str">
        <f t="shared" si="13"/>
        <v>Not Started</v>
      </c>
      <c r="D55" s="286"/>
      <c r="E55" s="11">
        <v>1</v>
      </c>
      <c r="F55" s="42">
        <f t="shared" ref="F55" si="18">AH55</f>
        <v>0</v>
      </c>
      <c r="G55" s="272"/>
      <c r="H55" s="12">
        <v>1</v>
      </c>
      <c r="I55" s="291"/>
      <c r="J55" s="64">
        <v>19100</v>
      </c>
      <c r="K55" s="85"/>
      <c r="L55" s="85"/>
      <c r="M55" s="84" t="s">
        <v>31</v>
      </c>
      <c r="N55" s="84"/>
      <c r="O55" s="84"/>
      <c r="P55" s="84"/>
      <c r="Q55" s="90"/>
      <c r="R55" s="2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9"/>
      <c r="AH55" s="8">
        <f t="shared" si="15"/>
        <v>0</v>
      </c>
      <c r="AI55" s="171"/>
      <c r="AJ55" s="147"/>
    </row>
    <row r="56" spans="2:36" ht="13" x14ac:dyDescent="0.3">
      <c r="B56" s="183"/>
      <c r="C56" s="181" t="str">
        <f t="shared" ref="C56" si="19">IF(F56=0,"Not Started",IF(E56=0,"Complete", "In Progress"))</f>
        <v>Not Started</v>
      </c>
      <c r="D56" s="286"/>
      <c r="E56" s="11">
        <v>1</v>
      </c>
      <c r="F56" s="42">
        <f t="shared" ref="F56" si="20">AH56</f>
        <v>0</v>
      </c>
      <c r="G56" s="272"/>
      <c r="H56" s="12">
        <v>1</v>
      </c>
      <c r="I56" s="291"/>
      <c r="J56" s="64">
        <v>19200</v>
      </c>
      <c r="K56" s="85"/>
      <c r="L56" s="85"/>
      <c r="M56" s="84" t="s">
        <v>274</v>
      </c>
      <c r="N56" s="84"/>
      <c r="O56" s="84"/>
      <c r="P56" s="84"/>
      <c r="Q56" s="90"/>
      <c r="R56" s="2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9"/>
      <c r="AH56" s="8">
        <f t="shared" ref="AH56" si="21">SUM(R56:AG56)</f>
        <v>0</v>
      </c>
      <c r="AI56" s="171"/>
      <c r="AJ56" s="147"/>
    </row>
    <row r="57" spans="2:36" ht="13" x14ac:dyDescent="0.3">
      <c r="B57" s="183"/>
      <c r="C57" s="65"/>
      <c r="D57" s="286"/>
      <c r="E57" s="65"/>
      <c r="F57" s="65"/>
      <c r="G57" s="272"/>
      <c r="H57" s="65"/>
      <c r="I57" s="291"/>
      <c r="J57" s="64">
        <v>20000</v>
      </c>
      <c r="K57" s="93" t="s">
        <v>28</v>
      </c>
      <c r="L57" s="94"/>
      <c r="M57" s="94"/>
      <c r="N57" s="95"/>
      <c r="O57" s="94"/>
      <c r="P57" s="94"/>
      <c r="Q57" s="96"/>
      <c r="R57" s="268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1"/>
      <c r="AH57" s="144"/>
      <c r="AI57" s="171"/>
      <c r="AJ57" s="147"/>
    </row>
    <row r="58" spans="2:36" ht="13" x14ac:dyDescent="0.3">
      <c r="B58" s="183"/>
      <c r="C58" s="65"/>
      <c r="D58" s="286"/>
      <c r="E58" s="65"/>
      <c r="F58" s="65"/>
      <c r="G58" s="272"/>
      <c r="H58" s="65"/>
      <c r="I58" s="291"/>
      <c r="J58" s="64">
        <v>21000</v>
      </c>
      <c r="K58" s="97"/>
      <c r="L58" s="84" t="s">
        <v>153</v>
      </c>
      <c r="M58" s="84"/>
      <c r="N58" s="91"/>
      <c r="O58" s="84"/>
      <c r="P58" s="84"/>
      <c r="Q58" s="88"/>
      <c r="R58" s="268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1"/>
      <c r="AH58" s="144"/>
      <c r="AI58" s="171"/>
      <c r="AJ58" s="147"/>
    </row>
    <row r="59" spans="2:36" ht="13" x14ac:dyDescent="0.3">
      <c r="B59" s="183"/>
      <c r="C59" s="181" t="str">
        <f t="shared" ref="C59" si="22">IF(F59=0,"Not Started",IF(E59=0,"Complete", "In Progress"))</f>
        <v>Complete</v>
      </c>
      <c r="D59" s="286"/>
      <c r="E59" s="11">
        <v>0</v>
      </c>
      <c r="F59" s="42">
        <f t="shared" ref="F59" si="23">AH59</f>
        <v>2</v>
      </c>
      <c r="G59" s="272"/>
      <c r="H59" s="12">
        <v>1</v>
      </c>
      <c r="I59" s="291"/>
      <c r="J59" s="64">
        <v>21100</v>
      </c>
      <c r="K59" s="85"/>
      <c r="L59" s="85"/>
      <c r="M59" s="84" t="s">
        <v>275</v>
      </c>
      <c r="N59" s="84"/>
      <c r="O59" s="84"/>
      <c r="P59" s="84"/>
      <c r="Q59" s="90"/>
      <c r="R59" s="268"/>
      <c r="S59" s="68"/>
      <c r="T59" s="68">
        <v>2</v>
      </c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9"/>
      <c r="AH59" s="8">
        <f t="shared" ref="AH59" si="24">SUM(R59:AG59)</f>
        <v>2</v>
      </c>
      <c r="AI59" s="171"/>
      <c r="AJ59" s="147"/>
    </row>
    <row r="60" spans="2:36" ht="13" x14ac:dyDescent="0.3">
      <c r="B60" s="183"/>
      <c r="C60" s="65"/>
      <c r="D60" s="286"/>
      <c r="E60" s="109"/>
      <c r="F60" s="109"/>
      <c r="G60" s="272"/>
      <c r="H60" s="65"/>
      <c r="I60" s="291"/>
      <c r="J60" s="64">
        <v>21200</v>
      </c>
      <c r="K60" s="97"/>
      <c r="L60" s="85"/>
      <c r="M60" s="84" t="s">
        <v>154</v>
      </c>
      <c r="N60" s="91"/>
      <c r="O60" s="84"/>
      <c r="P60" s="84"/>
      <c r="Q60" s="88"/>
      <c r="R60" s="268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1"/>
      <c r="AH60" s="144"/>
      <c r="AI60" s="172"/>
      <c r="AJ60" s="147"/>
    </row>
    <row r="61" spans="2:36" ht="13" x14ac:dyDescent="0.3">
      <c r="B61" s="183"/>
      <c r="C61" s="181" t="str">
        <f>IF(F61=0,"Not Started",IF(E61=0,"Complete", "In Progress"))</f>
        <v>Complete</v>
      </c>
      <c r="D61" s="286"/>
      <c r="E61" s="12">
        <v>0</v>
      </c>
      <c r="F61" s="42">
        <f t="shared" ref="F61" si="25">AH61</f>
        <v>1.5</v>
      </c>
      <c r="G61" s="272"/>
      <c r="H61" s="12">
        <v>1.3</v>
      </c>
      <c r="I61" s="291"/>
      <c r="J61" s="64">
        <v>21210</v>
      </c>
      <c r="K61" s="97"/>
      <c r="L61" s="85"/>
      <c r="M61" s="85"/>
      <c r="N61" s="84" t="s">
        <v>155</v>
      </c>
      <c r="O61" s="84"/>
      <c r="P61" s="84"/>
      <c r="Q61" s="90"/>
      <c r="R61" s="268"/>
      <c r="S61" s="68"/>
      <c r="T61" s="68">
        <v>1.5</v>
      </c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9"/>
      <c r="AH61" s="8">
        <f t="shared" ref="AH61:AH71" si="26">SUM(R61:AG61)</f>
        <v>1.5</v>
      </c>
      <c r="AI61" s="171"/>
      <c r="AJ61" s="147"/>
    </row>
    <row r="62" spans="2:36" ht="13" x14ac:dyDescent="0.3">
      <c r="B62" s="183"/>
      <c r="C62" s="181" t="str">
        <f>IF(F62=0,"Not Started",IF(E62=0,"Complete", "In Progress"))</f>
        <v>Complete</v>
      </c>
      <c r="D62" s="286"/>
      <c r="E62" s="12">
        <v>0</v>
      </c>
      <c r="F62" s="42">
        <f t="shared" ref="F62" si="27">AH62</f>
        <v>2</v>
      </c>
      <c r="G62" s="272"/>
      <c r="H62" s="12">
        <v>1</v>
      </c>
      <c r="I62" s="291"/>
      <c r="J62" s="64">
        <v>21220</v>
      </c>
      <c r="K62" s="97"/>
      <c r="L62" s="85"/>
      <c r="M62" s="85"/>
      <c r="N62" s="84" t="s">
        <v>156</v>
      </c>
      <c r="O62" s="84"/>
      <c r="P62" s="84"/>
      <c r="Q62" s="90"/>
      <c r="R62" s="268"/>
      <c r="S62" s="68"/>
      <c r="T62" s="68">
        <v>2</v>
      </c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9"/>
      <c r="AH62" s="8">
        <f t="shared" si="26"/>
        <v>2</v>
      </c>
      <c r="AI62" s="171"/>
      <c r="AJ62" s="147"/>
    </row>
    <row r="63" spans="2:36" ht="13" x14ac:dyDescent="0.3">
      <c r="B63" s="183"/>
      <c r="C63" s="181" t="str">
        <f>IF(F63=0,"Not Started",IF(E63=0,"Complete", "In Progress"))</f>
        <v>Complete</v>
      </c>
      <c r="D63" s="286"/>
      <c r="E63" s="12">
        <v>0</v>
      </c>
      <c r="F63" s="42">
        <f t="shared" ref="F63" si="28">AH63</f>
        <v>2.5</v>
      </c>
      <c r="G63" s="272"/>
      <c r="H63" s="12">
        <v>1.3</v>
      </c>
      <c r="I63" s="291"/>
      <c r="J63" s="64">
        <v>21230</v>
      </c>
      <c r="K63" s="97"/>
      <c r="L63" s="85"/>
      <c r="M63" s="85"/>
      <c r="N63" s="84" t="s">
        <v>157</v>
      </c>
      <c r="O63" s="84"/>
      <c r="P63" s="84"/>
      <c r="Q63" s="90"/>
      <c r="R63" s="268"/>
      <c r="S63" s="68"/>
      <c r="T63" s="68">
        <v>1</v>
      </c>
      <c r="U63" s="68">
        <v>1.5</v>
      </c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9"/>
      <c r="AH63" s="8">
        <f t="shared" si="26"/>
        <v>2.5</v>
      </c>
      <c r="AI63" s="171"/>
      <c r="AJ63" s="147"/>
    </row>
    <row r="64" spans="2:36" ht="14" x14ac:dyDescent="0.3">
      <c r="B64" s="183"/>
      <c r="C64" s="65"/>
      <c r="D64" s="286"/>
      <c r="E64" s="109"/>
      <c r="F64" s="109"/>
      <c r="G64" s="272"/>
      <c r="H64" s="65"/>
      <c r="I64" s="291"/>
      <c r="J64" s="64">
        <v>21300</v>
      </c>
      <c r="K64" s="97"/>
      <c r="L64" s="85"/>
      <c r="M64" s="84" t="s">
        <v>158</v>
      </c>
      <c r="N64" s="91"/>
      <c r="O64" s="98"/>
      <c r="P64" s="84"/>
      <c r="Q64" s="88"/>
      <c r="R64" s="2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9"/>
      <c r="AH64" s="8">
        <f t="shared" si="26"/>
        <v>0</v>
      </c>
      <c r="AI64" s="171"/>
      <c r="AJ64" s="147"/>
    </row>
    <row r="65" spans="1:36" ht="13" x14ac:dyDescent="0.3">
      <c r="B65" s="183"/>
      <c r="C65" s="181" t="str">
        <f t="shared" ref="C65:C71" si="29">IF(F65=0,"Not Started",IF(E65=0,"Complete", "In Progress"))</f>
        <v>Not Started</v>
      </c>
      <c r="D65" s="286"/>
      <c r="E65" s="12">
        <v>0.9</v>
      </c>
      <c r="F65" s="42">
        <f t="shared" ref="F65" si="30">AH65</f>
        <v>0</v>
      </c>
      <c r="G65" s="272"/>
      <c r="H65" s="12">
        <v>0.9</v>
      </c>
      <c r="I65" s="291"/>
      <c r="J65" s="64">
        <v>21310</v>
      </c>
      <c r="K65" s="97"/>
      <c r="L65" s="85"/>
      <c r="M65" s="85"/>
      <c r="N65" s="84" t="s">
        <v>253</v>
      </c>
      <c r="O65" s="84"/>
      <c r="P65" s="84"/>
      <c r="Q65" s="90"/>
      <c r="R65" s="2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9"/>
      <c r="AH65" s="8">
        <f t="shared" si="26"/>
        <v>0</v>
      </c>
      <c r="AI65" s="171"/>
      <c r="AJ65" s="147"/>
    </row>
    <row r="66" spans="1:36" ht="13" x14ac:dyDescent="0.3">
      <c r="B66" s="183"/>
      <c r="C66" s="181" t="str">
        <f t="shared" si="29"/>
        <v>Not Started</v>
      </c>
      <c r="D66" s="286"/>
      <c r="E66" s="12">
        <v>0.9</v>
      </c>
      <c r="F66" s="42">
        <f t="shared" ref="F66" si="31">AH66</f>
        <v>0</v>
      </c>
      <c r="G66" s="272"/>
      <c r="H66" s="12">
        <v>0.9</v>
      </c>
      <c r="I66" s="291"/>
      <c r="J66" s="64">
        <v>21320</v>
      </c>
      <c r="K66" s="97"/>
      <c r="L66" s="85"/>
      <c r="M66" s="85"/>
      <c r="N66" s="84" t="s">
        <v>254</v>
      </c>
      <c r="O66" s="84"/>
      <c r="P66" s="84"/>
      <c r="Q66" s="90"/>
      <c r="R66" s="2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9"/>
      <c r="AH66" s="8">
        <f t="shared" si="26"/>
        <v>0</v>
      </c>
      <c r="AI66" s="171"/>
      <c r="AJ66" s="147"/>
    </row>
    <row r="67" spans="1:36" ht="13" x14ac:dyDescent="0.3">
      <c r="B67" s="183"/>
      <c r="C67" s="181" t="str">
        <f t="shared" si="29"/>
        <v>Not Started</v>
      </c>
      <c r="D67" s="286"/>
      <c r="E67" s="12">
        <v>0.9</v>
      </c>
      <c r="F67" s="42">
        <f t="shared" ref="F67" si="32">AH67</f>
        <v>0</v>
      </c>
      <c r="G67" s="272"/>
      <c r="H67" s="12">
        <v>0.9</v>
      </c>
      <c r="I67" s="291"/>
      <c r="J67" s="64">
        <v>21330</v>
      </c>
      <c r="K67" s="97"/>
      <c r="L67" s="85"/>
      <c r="M67" s="85"/>
      <c r="N67" s="84" t="s">
        <v>255</v>
      </c>
      <c r="O67" s="84"/>
      <c r="P67" s="84"/>
      <c r="Q67" s="90"/>
      <c r="R67" s="2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9"/>
      <c r="AH67" s="8">
        <f t="shared" si="26"/>
        <v>0</v>
      </c>
      <c r="AI67" s="171"/>
      <c r="AJ67" s="147"/>
    </row>
    <row r="68" spans="1:36" ht="13" x14ac:dyDescent="0.3">
      <c r="B68" s="183"/>
      <c r="C68" s="181" t="str">
        <f t="shared" si="29"/>
        <v>Not Started</v>
      </c>
      <c r="D68" s="286"/>
      <c r="E68" s="12">
        <v>0.9</v>
      </c>
      <c r="F68" s="42">
        <f t="shared" ref="F68:F69" si="33">AH68</f>
        <v>0</v>
      </c>
      <c r="G68" s="272"/>
      <c r="H68" s="12">
        <v>0.9</v>
      </c>
      <c r="I68" s="291"/>
      <c r="J68" s="64">
        <v>21340</v>
      </c>
      <c r="K68" s="97"/>
      <c r="L68" s="85"/>
      <c r="M68" s="85"/>
      <c r="N68" s="84" t="s">
        <v>256</v>
      </c>
      <c r="O68" s="84"/>
      <c r="P68" s="84"/>
      <c r="Q68" s="90"/>
      <c r="R68" s="2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9"/>
      <c r="AH68" s="8">
        <f t="shared" si="26"/>
        <v>0</v>
      </c>
      <c r="AI68" s="171"/>
      <c r="AJ68" s="147"/>
    </row>
    <row r="69" spans="1:36" ht="13" x14ac:dyDescent="0.3">
      <c r="B69" s="183"/>
      <c r="C69" s="181" t="str">
        <f t="shared" si="29"/>
        <v>Not Started</v>
      </c>
      <c r="D69" s="286"/>
      <c r="E69" s="12">
        <v>0.7</v>
      </c>
      <c r="F69" s="42">
        <f t="shared" si="33"/>
        <v>0</v>
      </c>
      <c r="G69" s="272"/>
      <c r="H69" s="12">
        <v>0.7</v>
      </c>
      <c r="I69" s="291"/>
      <c r="J69" s="64">
        <v>21350</v>
      </c>
      <c r="K69" s="97"/>
      <c r="L69" s="85"/>
      <c r="M69" s="85"/>
      <c r="N69" s="84" t="s">
        <v>257</v>
      </c>
      <c r="O69" s="84"/>
      <c r="P69" s="84"/>
      <c r="Q69" s="90"/>
      <c r="R69" s="2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9"/>
      <c r="AH69" s="8">
        <f t="shared" si="26"/>
        <v>0</v>
      </c>
      <c r="AI69" s="171"/>
      <c r="AJ69" s="147"/>
    </row>
    <row r="70" spans="1:36" ht="13" x14ac:dyDescent="0.3">
      <c r="B70" s="183"/>
      <c r="C70" s="181" t="str">
        <f t="shared" si="29"/>
        <v>Not Started</v>
      </c>
      <c r="D70" s="286"/>
      <c r="E70" s="12">
        <v>0.7</v>
      </c>
      <c r="F70" s="42">
        <f t="shared" ref="F70" si="34">AH70</f>
        <v>0</v>
      </c>
      <c r="G70" s="272"/>
      <c r="H70" s="12">
        <v>0.7</v>
      </c>
      <c r="I70" s="291"/>
      <c r="J70" s="64">
        <v>21360</v>
      </c>
      <c r="K70" s="97"/>
      <c r="L70" s="85"/>
      <c r="M70" s="85"/>
      <c r="N70" s="84" t="s">
        <v>258</v>
      </c>
      <c r="O70" s="84"/>
      <c r="P70" s="84"/>
      <c r="Q70" s="90"/>
      <c r="R70" s="2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9"/>
      <c r="AH70" s="8">
        <f t="shared" si="26"/>
        <v>0</v>
      </c>
      <c r="AI70" s="171"/>
      <c r="AJ70" s="147"/>
    </row>
    <row r="71" spans="1:36" ht="13" x14ac:dyDescent="0.3">
      <c r="B71" s="183"/>
      <c r="C71" s="181" t="str">
        <f t="shared" si="29"/>
        <v>Not Started</v>
      </c>
      <c r="D71" s="286"/>
      <c r="E71" s="12">
        <v>0.7</v>
      </c>
      <c r="F71" s="42">
        <f t="shared" ref="F71" si="35">AH71</f>
        <v>0</v>
      </c>
      <c r="G71" s="272"/>
      <c r="H71" s="12">
        <v>0.7</v>
      </c>
      <c r="I71" s="291"/>
      <c r="J71" s="64">
        <v>21370</v>
      </c>
      <c r="K71" s="97"/>
      <c r="L71" s="85"/>
      <c r="M71" s="85"/>
      <c r="N71" s="84" t="s">
        <v>259</v>
      </c>
      <c r="O71" s="84"/>
      <c r="P71" s="84"/>
      <c r="Q71" s="90"/>
      <c r="R71" s="2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9"/>
      <c r="AH71" s="8">
        <f t="shared" si="26"/>
        <v>0</v>
      </c>
      <c r="AI71" s="171"/>
      <c r="AJ71" s="147"/>
    </row>
    <row r="72" spans="1:36" ht="13" x14ac:dyDescent="0.3">
      <c r="B72" s="183"/>
      <c r="C72" s="65"/>
      <c r="D72" s="286"/>
      <c r="E72" s="65"/>
      <c r="F72" s="65"/>
      <c r="G72" s="272"/>
      <c r="H72" s="65"/>
      <c r="I72" s="291"/>
      <c r="J72" s="64">
        <v>22000</v>
      </c>
      <c r="K72" s="97"/>
      <c r="L72" s="84" t="s">
        <v>159</v>
      </c>
      <c r="M72" s="84"/>
      <c r="N72" s="91"/>
      <c r="O72" s="84"/>
      <c r="P72" s="84"/>
      <c r="Q72" s="88"/>
      <c r="R72" s="268"/>
      <c r="S72" s="70"/>
      <c r="T72" s="70"/>
      <c r="U72" s="70"/>
      <c r="V72" s="70"/>
      <c r="W72" s="70"/>
      <c r="X72" s="70"/>
      <c r="Y72" s="70"/>
      <c r="Z72" s="70"/>
      <c r="AA72" s="70"/>
      <c r="AB72" s="70"/>
      <c r="AC72" s="70"/>
      <c r="AD72" s="70"/>
      <c r="AE72" s="70"/>
      <c r="AF72" s="70"/>
      <c r="AG72" s="71"/>
      <c r="AH72" s="144"/>
      <c r="AI72" s="171"/>
      <c r="AJ72" s="147"/>
    </row>
    <row r="73" spans="1:36" ht="14" x14ac:dyDescent="0.3">
      <c r="B73" s="183"/>
      <c r="C73" s="65"/>
      <c r="D73" s="286"/>
      <c r="E73" s="109"/>
      <c r="F73" s="109"/>
      <c r="G73" s="272"/>
      <c r="H73" s="65"/>
      <c r="I73" s="291"/>
      <c r="J73" s="64">
        <v>22100</v>
      </c>
      <c r="K73" s="97"/>
      <c r="L73" s="85"/>
      <c r="M73" s="84" t="s">
        <v>160</v>
      </c>
      <c r="N73" s="91"/>
      <c r="O73" s="98"/>
      <c r="P73" s="84"/>
      <c r="Q73" s="88"/>
      <c r="R73" s="2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9"/>
      <c r="AH73" s="8">
        <f t="shared" ref="AH73" si="36">SUM(R73:AG73)</f>
        <v>0</v>
      </c>
      <c r="AI73" s="171"/>
      <c r="AJ73" s="147"/>
    </row>
    <row r="74" spans="1:36" ht="13" x14ac:dyDescent="0.3">
      <c r="B74" s="183"/>
      <c r="C74" s="181" t="str">
        <f>IF(F74=0,"Not Started",IF(E74=0,"Complete", "In Progress"))</f>
        <v>Not Started</v>
      </c>
      <c r="D74" s="286"/>
      <c r="E74" s="11">
        <v>1.6</v>
      </c>
      <c r="F74" s="42">
        <f>AH74</f>
        <v>0</v>
      </c>
      <c r="G74" s="272"/>
      <c r="H74" s="12">
        <v>1.6</v>
      </c>
      <c r="I74" s="291"/>
      <c r="J74" s="64">
        <v>22110</v>
      </c>
      <c r="K74" s="97"/>
      <c r="L74" s="85"/>
      <c r="M74" s="85"/>
      <c r="N74" s="84" t="s">
        <v>161</v>
      </c>
      <c r="O74" s="84"/>
      <c r="P74" s="91"/>
      <c r="Q74" s="88"/>
      <c r="R74" s="2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9"/>
      <c r="AH74" s="8">
        <f>SUM(R74:AG74)</f>
        <v>0</v>
      </c>
      <c r="AI74" s="171"/>
      <c r="AJ74" s="147"/>
    </row>
    <row r="75" spans="1:36" ht="13" x14ac:dyDescent="0.3">
      <c r="B75" s="183"/>
      <c r="C75" s="181" t="str">
        <f>IF(F75=0,"Not Started",IF(E75=0,"Complete", "In Progress"))</f>
        <v>Not Started</v>
      </c>
      <c r="D75" s="286"/>
      <c r="E75" s="11">
        <v>2</v>
      </c>
      <c r="F75" s="42">
        <f>AH75</f>
        <v>0</v>
      </c>
      <c r="G75" s="272"/>
      <c r="H75" s="12">
        <v>2</v>
      </c>
      <c r="I75" s="291"/>
      <c r="J75" s="64">
        <v>22120</v>
      </c>
      <c r="K75" s="97"/>
      <c r="L75" s="85"/>
      <c r="M75" s="85"/>
      <c r="N75" s="84" t="s">
        <v>162</v>
      </c>
      <c r="O75" s="84"/>
      <c r="P75" s="91"/>
      <c r="Q75" s="88"/>
      <c r="R75" s="2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9"/>
      <c r="AH75" s="8">
        <f>SUM(R75:AG75)</f>
        <v>0</v>
      </c>
      <c r="AI75" s="171"/>
      <c r="AJ75" s="147"/>
    </row>
    <row r="76" spans="1:36" ht="13" x14ac:dyDescent="0.3">
      <c r="B76" s="183"/>
      <c r="C76" s="181" t="str">
        <f>IF(F76=0,"Not Started",IF(E76=0,"Complete", "In Progress"))</f>
        <v>Not Started</v>
      </c>
      <c r="D76" s="286"/>
      <c r="E76" s="12">
        <v>1.5</v>
      </c>
      <c r="F76" s="42">
        <f t="shared" ref="F76" si="37">AH76</f>
        <v>0</v>
      </c>
      <c r="G76" s="272"/>
      <c r="H76" s="12">
        <v>1.5</v>
      </c>
      <c r="I76" s="291"/>
      <c r="J76" s="64">
        <v>22130</v>
      </c>
      <c r="K76" s="97"/>
      <c r="L76" s="85"/>
      <c r="M76" s="85"/>
      <c r="N76" s="84" t="s">
        <v>163</v>
      </c>
      <c r="O76" s="84"/>
      <c r="P76" s="84"/>
      <c r="Q76" s="90"/>
      <c r="R76" s="2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9"/>
      <c r="AH76" s="8">
        <f>SUM(R76:AG76)</f>
        <v>0</v>
      </c>
      <c r="AI76" s="171"/>
      <c r="AJ76" s="147"/>
    </row>
    <row r="77" spans="1:36" ht="13" x14ac:dyDescent="0.3">
      <c r="B77" s="183"/>
      <c r="C77" s="181" t="str">
        <f>IF(F77=0,"Not Started",IF(E77=0,"Complete", "In Progress"))</f>
        <v>Not Started</v>
      </c>
      <c r="D77" s="286"/>
      <c r="E77" s="12">
        <v>2</v>
      </c>
      <c r="F77" s="42">
        <f>AH77</f>
        <v>0</v>
      </c>
      <c r="G77" s="272"/>
      <c r="H77" s="12">
        <v>2</v>
      </c>
      <c r="I77" s="291"/>
      <c r="J77" s="64">
        <v>23000</v>
      </c>
      <c r="K77" s="97"/>
      <c r="L77" s="84" t="s">
        <v>164</v>
      </c>
      <c r="M77" s="84"/>
      <c r="N77" s="84"/>
      <c r="O77" s="84"/>
      <c r="P77" s="91"/>
      <c r="Q77" s="88"/>
      <c r="R77" s="2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9"/>
      <c r="AH77" s="8">
        <f>SUM(R77:AG77)</f>
        <v>0</v>
      </c>
      <c r="AI77" s="171"/>
      <c r="AJ77" s="147"/>
    </row>
    <row r="78" spans="1:36" ht="13" x14ac:dyDescent="0.3">
      <c r="B78" s="183"/>
      <c r="C78" s="65"/>
      <c r="D78" s="286"/>
      <c r="E78" s="65"/>
      <c r="F78" s="65"/>
      <c r="G78" s="272"/>
      <c r="H78" s="65"/>
      <c r="I78" s="291"/>
      <c r="J78" s="64">
        <v>30000</v>
      </c>
      <c r="K78" s="93" t="s">
        <v>32</v>
      </c>
      <c r="L78" s="94"/>
      <c r="M78" s="94"/>
      <c r="N78" s="95"/>
      <c r="O78" s="94"/>
      <c r="P78" s="94"/>
      <c r="Q78" s="96"/>
      <c r="R78" s="268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1"/>
      <c r="AH78" s="144"/>
      <c r="AI78" s="171"/>
      <c r="AJ78" s="147"/>
    </row>
    <row r="79" spans="1:36" ht="13" x14ac:dyDescent="0.3">
      <c r="A79"/>
      <c r="B79" s="183"/>
      <c r="C79" s="65"/>
      <c r="D79" s="286"/>
      <c r="E79" s="65"/>
      <c r="F79" s="65"/>
      <c r="G79" s="272"/>
      <c r="H79" s="65"/>
      <c r="I79" s="291"/>
      <c r="J79" s="64">
        <v>31000</v>
      </c>
      <c r="K79" s="97"/>
      <c r="L79" s="84" t="s">
        <v>165</v>
      </c>
      <c r="M79" s="84"/>
      <c r="N79" s="91"/>
      <c r="O79" s="84"/>
      <c r="P79" s="84"/>
      <c r="Q79" s="88"/>
      <c r="R79" s="268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1"/>
      <c r="AH79" s="144"/>
      <c r="AI79" s="171"/>
      <c r="AJ79" s="147"/>
    </row>
    <row r="80" spans="1:36" ht="13" x14ac:dyDescent="0.3">
      <c r="A80"/>
      <c r="B80" s="183"/>
      <c r="C80" s="65"/>
      <c r="D80" s="286"/>
      <c r="E80" s="109"/>
      <c r="F80" s="109"/>
      <c r="G80" s="272"/>
      <c r="H80" s="65"/>
      <c r="I80" s="291"/>
      <c r="J80" s="64">
        <v>31100</v>
      </c>
      <c r="K80" s="97"/>
      <c r="L80" s="85"/>
      <c r="M80" s="84" t="s">
        <v>166</v>
      </c>
      <c r="N80" s="91"/>
      <c r="O80" s="84"/>
      <c r="P80" s="84"/>
      <c r="Q80" s="88"/>
      <c r="R80" s="268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1"/>
      <c r="AH80" s="144"/>
      <c r="AI80" s="172"/>
      <c r="AJ80" s="147"/>
    </row>
    <row r="81" spans="1:36" ht="13" x14ac:dyDescent="0.3">
      <c r="B81" s="183"/>
      <c r="C81" s="181" t="str">
        <f>IF(F81=0,"Not Started",IF(E81=0,"Complete", "In Progress"))</f>
        <v>Not Started</v>
      </c>
      <c r="D81" s="286"/>
      <c r="E81" s="12">
        <v>1.5</v>
      </c>
      <c r="F81" s="42">
        <f t="shared" ref="F81" si="38">AH81</f>
        <v>0</v>
      </c>
      <c r="G81" s="272"/>
      <c r="H81" s="12">
        <v>1.5</v>
      </c>
      <c r="I81" s="291"/>
      <c r="J81" s="64">
        <v>31110</v>
      </c>
      <c r="K81" s="97"/>
      <c r="L81" s="85"/>
      <c r="M81" s="85"/>
      <c r="N81" s="84" t="s">
        <v>167</v>
      </c>
      <c r="O81" s="84"/>
      <c r="P81" s="84"/>
      <c r="Q81" s="90"/>
      <c r="R81" s="2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9"/>
      <c r="AH81" s="8">
        <f>SUM(R81:AG81)</f>
        <v>0</v>
      </c>
      <c r="AI81" s="171"/>
      <c r="AJ81" s="147"/>
    </row>
    <row r="82" spans="1:36" ht="13" x14ac:dyDescent="0.3">
      <c r="B82" s="183"/>
      <c r="C82" s="181" t="str">
        <f>IF(F82=0,"Not Started",IF(E82=0,"Complete", "In Progress"))</f>
        <v>Not Started</v>
      </c>
      <c r="D82" s="286"/>
      <c r="E82" s="12">
        <v>1</v>
      </c>
      <c r="F82" s="42">
        <f t="shared" ref="F82" si="39">AH82</f>
        <v>0</v>
      </c>
      <c r="G82" s="272"/>
      <c r="H82" s="12">
        <v>1</v>
      </c>
      <c r="I82" s="291"/>
      <c r="J82" s="64">
        <v>31120</v>
      </c>
      <c r="K82" s="97"/>
      <c r="L82" s="85"/>
      <c r="M82" s="85"/>
      <c r="N82" s="84" t="s">
        <v>168</v>
      </c>
      <c r="O82" s="84"/>
      <c r="P82" s="84"/>
      <c r="Q82" s="90"/>
      <c r="R82" s="2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9"/>
      <c r="AH82" s="8">
        <f>SUM(R82:AG82)</f>
        <v>0</v>
      </c>
      <c r="AI82" s="171"/>
      <c r="AJ82" s="147"/>
    </row>
    <row r="83" spans="1:36" ht="13" x14ac:dyDescent="0.3">
      <c r="B83" s="183"/>
      <c r="C83" s="65"/>
      <c r="D83" s="286"/>
      <c r="E83" s="109"/>
      <c r="F83" s="109"/>
      <c r="G83" s="272"/>
      <c r="H83" s="65"/>
      <c r="I83" s="291"/>
      <c r="J83" s="64">
        <v>31200</v>
      </c>
      <c r="K83" s="97"/>
      <c r="L83" s="85"/>
      <c r="M83" s="84" t="s">
        <v>169</v>
      </c>
      <c r="N83" s="91"/>
      <c r="O83" s="84"/>
      <c r="P83" s="84"/>
      <c r="Q83" s="88"/>
      <c r="R83" s="268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1"/>
      <c r="AH83" s="144"/>
      <c r="AI83" s="172"/>
      <c r="AJ83" s="147"/>
    </row>
    <row r="84" spans="1:36" ht="13" x14ac:dyDescent="0.3">
      <c r="B84" s="183"/>
      <c r="C84" s="181" t="str">
        <f>IF(F84=0,"Not Started",IF(E84=0,"Complete", "In Progress"))</f>
        <v>Not Started</v>
      </c>
      <c r="D84" s="286"/>
      <c r="E84" s="12">
        <v>1.6</v>
      </c>
      <c r="F84" s="42">
        <f t="shared" ref="F84" si="40">AH84</f>
        <v>0</v>
      </c>
      <c r="G84" s="272"/>
      <c r="H84" s="12">
        <v>1.6</v>
      </c>
      <c r="I84" s="291"/>
      <c r="J84" s="64">
        <v>31210</v>
      </c>
      <c r="K84" s="97"/>
      <c r="L84" s="85"/>
      <c r="M84" s="85"/>
      <c r="N84" s="84" t="s">
        <v>170</v>
      </c>
      <c r="O84" s="84"/>
      <c r="P84" s="84"/>
      <c r="Q84" s="90"/>
      <c r="R84" s="2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9"/>
      <c r="AH84" s="8">
        <f>SUM(R84:AG84)</f>
        <v>0</v>
      </c>
      <c r="AI84" s="171"/>
      <c r="AJ84" s="147"/>
    </row>
    <row r="85" spans="1:36" ht="13" x14ac:dyDescent="0.3">
      <c r="B85" s="183"/>
      <c r="C85" s="181" t="str">
        <f>IF(F85=0,"Not Started",IF(E85=0,"Complete", "In Progress"))</f>
        <v>Not Started</v>
      </c>
      <c r="D85" s="286"/>
      <c r="E85" s="12">
        <v>1.5</v>
      </c>
      <c r="F85" s="42">
        <f t="shared" ref="F85" si="41">AH85</f>
        <v>0</v>
      </c>
      <c r="G85" s="272"/>
      <c r="H85" s="12">
        <v>1.5</v>
      </c>
      <c r="I85" s="291"/>
      <c r="J85" s="64">
        <v>31220</v>
      </c>
      <c r="K85" s="97"/>
      <c r="L85" s="85"/>
      <c r="M85" s="85"/>
      <c r="N85" s="84" t="s">
        <v>171</v>
      </c>
      <c r="O85" s="84"/>
      <c r="P85" s="84"/>
      <c r="Q85" s="90"/>
      <c r="R85" s="2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9"/>
      <c r="AH85" s="8">
        <f>SUM(R85:AG85)</f>
        <v>0</v>
      </c>
      <c r="AI85" s="171"/>
      <c r="AJ85" s="147"/>
    </row>
    <row r="86" spans="1:36" ht="13" x14ac:dyDescent="0.3">
      <c r="B86" s="183"/>
      <c r="C86" s="181" t="str">
        <f>IF(F86=0,"Not Started",IF(E86=0,"Complete", "In Progress"))</f>
        <v>Not Started</v>
      </c>
      <c r="D86" s="286"/>
      <c r="E86" s="12">
        <v>1.5</v>
      </c>
      <c r="F86" s="42">
        <f t="shared" ref="F86" si="42">AH86</f>
        <v>0</v>
      </c>
      <c r="G86" s="272"/>
      <c r="H86" s="12">
        <v>1.5</v>
      </c>
      <c r="I86" s="291"/>
      <c r="J86" s="64">
        <v>31230</v>
      </c>
      <c r="K86" s="97"/>
      <c r="L86" s="85"/>
      <c r="M86" s="85"/>
      <c r="N86" s="84" t="s">
        <v>172</v>
      </c>
      <c r="O86" s="84"/>
      <c r="P86" s="84"/>
      <c r="Q86" s="90"/>
      <c r="R86" s="2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9"/>
      <c r="AH86" s="8">
        <f>SUM(R86:AG86)</f>
        <v>0</v>
      </c>
      <c r="AI86" s="171"/>
      <c r="AJ86" s="147"/>
    </row>
    <row r="87" spans="1:36" ht="13" x14ac:dyDescent="0.3">
      <c r="B87" s="183"/>
      <c r="C87" s="181" t="str">
        <f>IF(F87=0,"Not Started",IF(E87=0,"Complete", "In Progress"))</f>
        <v>Not Started</v>
      </c>
      <c r="D87" s="286"/>
      <c r="E87" s="11">
        <v>1.5</v>
      </c>
      <c r="F87" s="42">
        <f>AH87</f>
        <v>0</v>
      </c>
      <c r="G87" s="272"/>
      <c r="H87" s="12">
        <v>1.5</v>
      </c>
      <c r="I87" s="291"/>
      <c r="J87" s="64">
        <v>31300</v>
      </c>
      <c r="K87" s="97"/>
      <c r="L87" s="85"/>
      <c r="M87" s="84" t="s">
        <v>260</v>
      </c>
      <c r="N87" s="84"/>
      <c r="O87" s="84"/>
      <c r="P87" s="91"/>
      <c r="Q87" s="88"/>
      <c r="R87" s="2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9"/>
      <c r="AH87" s="8">
        <f>SUM(R87:AG87)</f>
        <v>0</v>
      </c>
      <c r="AI87" s="171"/>
      <c r="AJ87" s="147"/>
    </row>
    <row r="88" spans="1:36" ht="13" x14ac:dyDescent="0.3">
      <c r="A88"/>
      <c r="B88" s="183"/>
      <c r="C88" s="181" t="str">
        <f>IF(F88=0,"Not Started",IF(E88=0,"Complete", "In Progress"))</f>
        <v>Not Started</v>
      </c>
      <c r="D88" s="286"/>
      <c r="E88" s="11">
        <v>0.5</v>
      </c>
      <c r="F88" s="42">
        <f>AH88</f>
        <v>0</v>
      </c>
      <c r="G88" s="272"/>
      <c r="H88" s="12">
        <v>0.5</v>
      </c>
      <c r="I88" s="291"/>
      <c r="J88" s="64">
        <v>31400</v>
      </c>
      <c r="K88" s="97"/>
      <c r="L88" s="85"/>
      <c r="M88" s="84" t="s">
        <v>173</v>
      </c>
      <c r="N88" s="84"/>
      <c r="O88" s="84"/>
      <c r="P88" s="91"/>
      <c r="Q88" s="88"/>
      <c r="R88" s="2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9"/>
      <c r="AH88" s="8">
        <f>SUM(R88:AG88)</f>
        <v>0</v>
      </c>
      <c r="AI88" s="171"/>
      <c r="AJ88" s="147"/>
    </row>
    <row r="89" spans="1:36" ht="13" x14ac:dyDescent="0.3">
      <c r="A89"/>
      <c r="B89" s="183"/>
      <c r="C89" s="65"/>
      <c r="D89" s="286"/>
      <c r="E89" s="65"/>
      <c r="F89" s="65"/>
      <c r="G89" s="272"/>
      <c r="H89" s="65"/>
      <c r="I89" s="291"/>
      <c r="J89" s="64">
        <v>32000</v>
      </c>
      <c r="K89" s="97"/>
      <c r="L89" s="84" t="s">
        <v>174</v>
      </c>
      <c r="M89" s="84"/>
      <c r="N89" s="91"/>
      <c r="O89" s="84"/>
      <c r="P89" s="84"/>
      <c r="Q89" s="88"/>
      <c r="R89" s="268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1"/>
      <c r="AH89" s="144"/>
      <c r="AI89" s="171"/>
      <c r="AJ89" s="147"/>
    </row>
    <row r="90" spans="1:36" ht="13" x14ac:dyDescent="0.3">
      <c r="A90"/>
      <c r="B90" s="183"/>
      <c r="C90" s="181" t="str">
        <f>IF(F90=0,"Not Started",IF(E90=0,"Complete", "In Progress"))</f>
        <v>Not Started</v>
      </c>
      <c r="D90" s="286"/>
      <c r="E90" s="12">
        <v>0.8</v>
      </c>
      <c r="F90" s="42">
        <f>AH90</f>
        <v>0</v>
      </c>
      <c r="G90" s="272"/>
      <c r="H90" s="12">
        <v>0.8</v>
      </c>
      <c r="I90" s="291"/>
      <c r="J90" s="64">
        <v>32100</v>
      </c>
      <c r="K90" s="97"/>
      <c r="L90" s="85"/>
      <c r="M90" s="84" t="s">
        <v>175</v>
      </c>
      <c r="N90" s="84"/>
      <c r="O90" s="84"/>
      <c r="P90" s="91"/>
      <c r="Q90" s="88"/>
      <c r="R90" s="2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9"/>
      <c r="AH90" s="8">
        <f>SUM(R90:AG90)</f>
        <v>0</v>
      </c>
      <c r="AI90" s="171"/>
      <c r="AJ90" s="147"/>
    </row>
    <row r="91" spans="1:36" ht="13" x14ac:dyDescent="0.3">
      <c r="A91"/>
      <c r="B91" s="183"/>
      <c r="C91" s="181" t="str">
        <f>IF(F91=0,"Not Started",IF(E91=0,"Complete", "In Progress"))</f>
        <v>Not Started</v>
      </c>
      <c r="D91" s="286"/>
      <c r="E91" s="12">
        <v>1.8</v>
      </c>
      <c r="F91" s="42">
        <f>AH91</f>
        <v>0</v>
      </c>
      <c r="G91" s="272"/>
      <c r="H91" s="12">
        <v>1.8</v>
      </c>
      <c r="I91" s="291"/>
      <c r="J91" s="64">
        <v>32200</v>
      </c>
      <c r="K91" s="97"/>
      <c r="L91" s="85"/>
      <c r="M91" s="84" t="s">
        <v>176</v>
      </c>
      <c r="N91" s="84"/>
      <c r="O91" s="84"/>
      <c r="P91" s="91"/>
      <c r="Q91" s="88"/>
      <c r="R91" s="2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9"/>
      <c r="AH91" s="8">
        <f>SUM(R91:AG91)</f>
        <v>0</v>
      </c>
      <c r="AI91" s="171"/>
      <c r="AJ91" s="147"/>
    </row>
    <row r="92" spans="1:36" ht="13" x14ac:dyDescent="0.3">
      <c r="A92"/>
      <c r="B92" s="183"/>
      <c r="C92" s="181" t="str">
        <f>IF(F92=0,"Not Started",IF(E92=0,"Complete", "In Progress"))</f>
        <v>Not Started</v>
      </c>
      <c r="D92" s="286"/>
      <c r="E92" s="12">
        <v>1.5</v>
      </c>
      <c r="F92" s="42">
        <f>AH92</f>
        <v>0</v>
      </c>
      <c r="G92" s="272"/>
      <c r="H92" s="12">
        <v>1.5</v>
      </c>
      <c r="I92" s="291"/>
      <c r="J92" s="64">
        <v>32300</v>
      </c>
      <c r="K92" s="97"/>
      <c r="L92" s="85"/>
      <c r="M92" s="84" t="s">
        <v>172</v>
      </c>
      <c r="N92" s="84"/>
      <c r="O92" s="84"/>
      <c r="P92" s="91"/>
      <c r="Q92" s="88"/>
      <c r="R92" s="2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9"/>
      <c r="AH92" s="8">
        <f>SUM(R92:AG92)</f>
        <v>0</v>
      </c>
      <c r="AI92" s="171"/>
      <c r="AJ92" s="147"/>
    </row>
    <row r="93" spans="1:36" ht="13" x14ac:dyDescent="0.3">
      <c r="A93"/>
      <c r="B93" s="183"/>
      <c r="C93" s="65"/>
      <c r="D93" s="286"/>
      <c r="E93" s="109"/>
      <c r="F93" s="109"/>
      <c r="G93" s="272"/>
      <c r="H93" s="65"/>
      <c r="I93" s="291"/>
      <c r="J93" s="64">
        <v>32400</v>
      </c>
      <c r="K93" s="97"/>
      <c r="L93" s="85"/>
      <c r="M93" s="84" t="s">
        <v>177</v>
      </c>
      <c r="N93" s="91"/>
      <c r="O93" s="84"/>
      <c r="P93" s="84"/>
      <c r="Q93" s="88"/>
      <c r="R93" s="268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1"/>
      <c r="AH93" s="144"/>
      <c r="AI93" s="172"/>
      <c r="AJ93" s="147"/>
    </row>
    <row r="94" spans="1:36" ht="13" x14ac:dyDescent="0.3">
      <c r="B94" s="183"/>
      <c r="C94" s="181" t="str">
        <f>IF(F94=0,"Not Started",IF(E94=0,"Complete", "In Progress"))</f>
        <v>Not Started</v>
      </c>
      <c r="D94" s="286"/>
      <c r="E94" s="12">
        <v>0.5</v>
      </c>
      <c r="F94" s="42">
        <f t="shared" ref="F94" si="43">AH94</f>
        <v>0</v>
      </c>
      <c r="G94" s="272"/>
      <c r="H94" s="12">
        <v>0.5</v>
      </c>
      <c r="I94" s="291"/>
      <c r="J94" s="64">
        <v>32410</v>
      </c>
      <c r="K94" s="97"/>
      <c r="L94" s="85"/>
      <c r="M94" s="85"/>
      <c r="N94" s="84" t="s">
        <v>178</v>
      </c>
      <c r="O94" s="84"/>
      <c r="P94" s="84"/>
      <c r="Q94" s="90"/>
      <c r="R94" s="2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9"/>
      <c r="AH94" s="8">
        <f>SUM(R94:AG94)</f>
        <v>0</v>
      </c>
      <c r="AI94" s="171"/>
      <c r="AJ94" s="147"/>
    </row>
    <row r="95" spans="1:36" ht="13" x14ac:dyDescent="0.3">
      <c r="B95" s="183"/>
      <c r="C95" s="181" t="str">
        <f>IF(F95=0,"Not Started",IF(E95=0,"Complete", "In Progress"))</f>
        <v>Not Started</v>
      </c>
      <c r="D95" s="286"/>
      <c r="E95" s="12">
        <v>0.5</v>
      </c>
      <c r="F95" s="42">
        <f t="shared" ref="F95" si="44">AH95</f>
        <v>0</v>
      </c>
      <c r="G95" s="272"/>
      <c r="H95" s="12">
        <v>0.5</v>
      </c>
      <c r="I95" s="291"/>
      <c r="J95" s="64">
        <v>32420</v>
      </c>
      <c r="K95" s="97"/>
      <c r="L95" s="85"/>
      <c r="M95" s="85"/>
      <c r="N95" s="84" t="s">
        <v>179</v>
      </c>
      <c r="O95" s="84"/>
      <c r="P95" s="84"/>
      <c r="Q95" s="90"/>
      <c r="R95" s="2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9"/>
      <c r="AH95" s="8">
        <f>SUM(R95:AG95)</f>
        <v>0</v>
      </c>
      <c r="AI95" s="171"/>
      <c r="AJ95" s="147"/>
    </row>
    <row r="96" spans="1:36" ht="13" x14ac:dyDescent="0.3">
      <c r="B96" s="183"/>
      <c r="C96" s="181" t="str">
        <f>IF(F96=0,"Not Started",IF(E96=0,"Complete", "In Progress"))</f>
        <v>Not Started</v>
      </c>
      <c r="D96" s="286"/>
      <c r="E96" s="12">
        <v>0.5</v>
      </c>
      <c r="F96" s="42">
        <f t="shared" ref="F96" si="45">AH96</f>
        <v>0</v>
      </c>
      <c r="G96" s="272"/>
      <c r="H96" s="12">
        <v>0.5</v>
      </c>
      <c r="I96" s="291"/>
      <c r="J96" s="64">
        <v>32430</v>
      </c>
      <c r="K96" s="97"/>
      <c r="L96" s="85"/>
      <c r="M96" s="85"/>
      <c r="N96" s="84" t="s">
        <v>180</v>
      </c>
      <c r="O96" s="84"/>
      <c r="P96" s="84"/>
      <c r="Q96" s="90"/>
      <c r="R96" s="2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9"/>
      <c r="AH96" s="8">
        <f>SUM(R96:AG96)</f>
        <v>0</v>
      </c>
      <c r="AI96" s="171"/>
      <c r="AJ96" s="147"/>
    </row>
    <row r="97" spans="1:36" ht="13" x14ac:dyDescent="0.3">
      <c r="B97" s="183"/>
      <c r="C97" s="181" t="str">
        <f>IF(F97=0,"Not Started",IF(E97=0,"Complete", "In Progress"))</f>
        <v>Not Started</v>
      </c>
      <c r="D97" s="286"/>
      <c r="E97" s="11">
        <v>1.5</v>
      </c>
      <c r="F97" s="42">
        <f>AH97</f>
        <v>0</v>
      </c>
      <c r="G97" s="272"/>
      <c r="H97" s="12">
        <v>1.5</v>
      </c>
      <c r="I97" s="291"/>
      <c r="J97" s="64">
        <v>32500</v>
      </c>
      <c r="K97" s="97"/>
      <c r="L97" s="85"/>
      <c r="M97" s="84" t="s">
        <v>261</v>
      </c>
      <c r="N97" s="84"/>
      <c r="O97" s="84"/>
      <c r="P97" s="91"/>
      <c r="Q97" s="88"/>
      <c r="R97" s="2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9"/>
      <c r="AH97" s="8">
        <f>SUM(R97:AG97)</f>
        <v>0</v>
      </c>
      <c r="AI97" s="171"/>
      <c r="AJ97" s="147"/>
    </row>
    <row r="98" spans="1:36" ht="13" x14ac:dyDescent="0.3">
      <c r="A98"/>
      <c r="B98" s="183"/>
      <c r="C98" s="181" t="str">
        <f>IF(F98=0,"Not Started",IF(E98=0,"Complete", "In Progress"))</f>
        <v>Not Started</v>
      </c>
      <c r="D98" s="286"/>
      <c r="E98" s="11">
        <v>0.5</v>
      </c>
      <c r="F98" s="42">
        <f>AH98</f>
        <v>0</v>
      </c>
      <c r="G98" s="272"/>
      <c r="H98" s="12">
        <v>0.5</v>
      </c>
      <c r="I98" s="291"/>
      <c r="J98" s="64">
        <v>32600</v>
      </c>
      <c r="K98" s="97"/>
      <c r="L98" s="85"/>
      <c r="M98" s="84" t="s">
        <v>181</v>
      </c>
      <c r="N98" s="84"/>
      <c r="O98" s="84"/>
      <c r="P98" s="91"/>
      <c r="Q98" s="88"/>
      <c r="R98" s="2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9"/>
      <c r="AH98" s="8">
        <f>SUM(R98:AG98)</f>
        <v>0</v>
      </c>
      <c r="AI98" s="171"/>
      <c r="AJ98" s="147"/>
    </row>
    <row r="99" spans="1:36" ht="13" x14ac:dyDescent="0.3">
      <c r="A99"/>
      <c r="B99" s="183"/>
      <c r="C99" s="65"/>
      <c r="D99" s="286"/>
      <c r="E99" s="65"/>
      <c r="F99" s="65"/>
      <c r="G99" s="272"/>
      <c r="H99" s="65"/>
      <c r="I99" s="291"/>
      <c r="J99" s="64">
        <v>40000</v>
      </c>
      <c r="K99" s="93" t="s">
        <v>33</v>
      </c>
      <c r="L99" s="94"/>
      <c r="M99" s="94"/>
      <c r="N99" s="95"/>
      <c r="O99" s="94"/>
      <c r="P99" s="94"/>
      <c r="Q99" s="96"/>
      <c r="R99" s="268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1"/>
      <c r="AH99" s="144"/>
      <c r="AI99" s="172"/>
      <c r="AJ99" s="147"/>
    </row>
    <row r="100" spans="1:36" ht="13" x14ac:dyDescent="0.3">
      <c r="A100"/>
      <c r="B100" s="183"/>
      <c r="C100" s="65"/>
      <c r="D100" s="286"/>
      <c r="E100" s="65"/>
      <c r="F100" s="65"/>
      <c r="G100" s="272"/>
      <c r="H100" s="65"/>
      <c r="I100" s="291"/>
      <c r="J100" s="64">
        <v>41000</v>
      </c>
      <c r="K100" s="97"/>
      <c r="L100" s="84" t="s">
        <v>182</v>
      </c>
      <c r="M100" s="84"/>
      <c r="N100" s="91"/>
      <c r="O100" s="84"/>
      <c r="P100" s="84"/>
      <c r="Q100" s="88"/>
      <c r="R100" s="268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1"/>
      <c r="AH100" s="144"/>
      <c r="AI100" s="171"/>
      <c r="AJ100" s="147"/>
    </row>
    <row r="101" spans="1:36" ht="13" x14ac:dyDescent="0.3">
      <c r="A101"/>
      <c r="B101" s="183"/>
      <c r="C101" s="181" t="str">
        <f>IF(F101=0,"Not Started",IF(E101=0,"Complete", "In Progress"))</f>
        <v>Not Started</v>
      </c>
      <c r="D101" s="286"/>
      <c r="E101" s="11">
        <v>1</v>
      </c>
      <c r="F101" s="42">
        <f>AH101</f>
        <v>0</v>
      </c>
      <c r="G101" s="272"/>
      <c r="H101" s="12">
        <v>1</v>
      </c>
      <c r="I101" s="291"/>
      <c r="J101" s="64">
        <v>41100</v>
      </c>
      <c r="K101" s="97"/>
      <c r="L101" s="85"/>
      <c r="M101" s="84" t="s">
        <v>187</v>
      </c>
      <c r="N101" s="84"/>
      <c r="O101" s="84"/>
      <c r="P101" s="91"/>
      <c r="Q101" s="88"/>
      <c r="R101" s="2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9"/>
      <c r="AH101" s="8">
        <f>SUM(R101:AG101)</f>
        <v>0</v>
      </c>
      <c r="AI101" s="171"/>
      <c r="AJ101" s="147"/>
    </row>
    <row r="102" spans="1:36" ht="13" x14ac:dyDescent="0.3">
      <c r="A102"/>
      <c r="B102" s="183"/>
      <c r="C102" s="181" t="str">
        <f>IF(F102=0,"Not Started",IF(E102=0,"Complete", "In Progress"))</f>
        <v>Not Started</v>
      </c>
      <c r="D102" s="286"/>
      <c r="E102" s="11">
        <v>1.5</v>
      </c>
      <c r="F102" s="42">
        <f>AH102</f>
        <v>0</v>
      </c>
      <c r="G102" s="272"/>
      <c r="H102" s="12">
        <v>1.5</v>
      </c>
      <c r="I102" s="291"/>
      <c r="J102" s="64">
        <v>41200</v>
      </c>
      <c r="K102" s="97"/>
      <c r="L102" s="85"/>
      <c r="M102" s="84" t="s">
        <v>188</v>
      </c>
      <c r="N102" s="84"/>
      <c r="O102" s="84"/>
      <c r="P102" s="91"/>
      <c r="Q102" s="88"/>
      <c r="R102" s="2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9"/>
      <c r="AH102" s="8">
        <f>SUM(R102:AG102)</f>
        <v>0</v>
      </c>
      <c r="AI102" s="171"/>
      <c r="AJ102" s="147"/>
    </row>
    <row r="103" spans="1:36" ht="13" x14ac:dyDescent="0.3">
      <c r="A103"/>
      <c r="B103" s="183"/>
      <c r="C103" s="65"/>
      <c r="D103" s="286"/>
      <c r="E103" s="65"/>
      <c r="F103" s="65"/>
      <c r="G103" s="272"/>
      <c r="H103" s="65"/>
      <c r="I103" s="291"/>
      <c r="J103" s="64">
        <v>42000</v>
      </c>
      <c r="K103" s="97"/>
      <c r="L103" s="84" t="s">
        <v>183</v>
      </c>
      <c r="M103" s="84"/>
      <c r="N103" s="91"/>
      <c r="O103" s="84"/>
      <c r="P103" s="84"/>
      <c r="Q103" s="88"/>
      <c r="R103" s="268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1"/>
      <c r="AH103" s="144"/>
      <c r="AI103" s="171"/>
      <c r="AJ103" s="147"/>
    </row>
    <row r="104" spans="1:36" ht="13" x14ac:dyDescent="0.3">
      <c r="A104"/>
      <c r="B104" s="183"/>
      <c r="C104" s="181" t="str">
        <f>IF(F104=0,"Not Started",IF(E104=0,"Complete", "In Progress"))</f>
        <v>Not Started</v>
      </c>
      <c r="D104" s="286"/>
      <c r="E104" s="11">
        <v>1</v>
      </c>
      <c r="F104" s="42">
        <f>AH104</f>
        <v>0</v>
      </c>
      <c r="G104" s="272"/>
      <c r="H104" s="12">
        <v>1</v>
      </c>
      <c r="I104" s="291"/>
      <c r="J104" s="64">
        <v>42100</v>
      </c>
      <c r="K104" s="97"/>
      <c r="L104" s="85"/>
      <c r="M104" s="84" t="s">
        <v>189</v>
      </c>
      <c r="N104" s="84"/>
      <c r="O104" s="84"/>
      <c r="P104" s="91"/>
      <c r="Q104" s="88"/>
      <c r="R104" s="2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9"/>
      <c r="AH104" s="8">
        <f>SUM(R104:AG104)</f>
        <v>0</v>
      </c>
      <c r="AI104" s="171"/>
      <c r="AJ104" s="147"/>
    </row>
    <row r="105" spans="1:36" ht="13" x14ac:dyDescent="0.3">
      <c r="A105"/>
      <c r="B105" s="183"/>
      <c r="C105" s="65"/>
      <c r="D105" s="286"/>
      <c r="E105" s="109"/>
      <c r="F105" s="109"/>
      <c r="G105" s="272"/>
      <c r="H105" s="65"/>
      <c r="I105" s="291"/>
      <c r="J105" s="64">
        <v>42200</v>
      </c>
      <c r="K105" s="97"/>
      <c r="L105" s="85"/>
      <c r="M105" s="84" t="s">
        <v>192</v>
      </c>
      <c r="N105" s="91"/>
      <c r="O105" s="84"/>
      <c r="P105" s="84"/>
      <c r="Q105" s="88"/>
      <c r="R105" s="268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1"/>
      <c r="AH105" s="144"/>
      <c r="AI105" s="172"/>
      <c r="AJ105" s="147"/>
    </row>
    <row r="106" spans="1:36" ht="13" x14ac:dyDescent="0.3">
      <c r="B106" s="183"/>
      <c r="C106" s="181" t="str">
        <f>IF(F106=0,"Not Started",IF(E106=0,"Complete", "In Progress"))</f>
        <v>Not Started</v>
      </c>
      <c r="D106" s="286"/>
      <c r="E106" s="12">
        <v>1.8</v>
      </c>
      <c r="F106" s="42">
        <f t="shared" ref="F106" si="46">AH106</f>
        <v>0</v>
      </c>
      <c r="G106" s="272"/>
      <c r="H106" s="12">
        <v>1.8</v>
      </c>
      <c r="I106" s="291"/>
      <c r="J106" s="64">
        <v>42210</v>
      </c>
      <c r="K106" s="97"/>
      <c r="L106" s="85"/>
      <c r="M106" s="85"/>
      <c r="N106" s="84" t="s">
        <v>190</v>
      </c>
      <c r="O106" s="84"/>
      <c r="P106" s="84"/>
      <c r="Q106" s="90"/>
      <c r="R106" s="2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9"/>
      <c r="AH106" s="8">
        <f>SUM(R106:AG106)</f>
        <v>0</v>
      </c>
      <c r="AI106" s="171"/>
      <c r="AJ106" s="147"/>
    </row>
    <row r="107" spans="1:36" ht="13" x14ac:dyDescent="0.3">
      <c r="B107" s="183"/>
      <c r="C107" s="181" t="str">
        <f>IF(F107=0,"Not Started",IF(E107=0,"Complete", "In Progress"))</f>
        <v>Not Started</v>
      </c>
      <c r="D107" s="286"/>
      <c r="E107" s="12">
        <v>1.5</v>
      </c>
      <c r="F107" s="42">
        <f t="shared" ref="F107" si="47">AH107</f>
        <v>0</v>
      </c>
      <c r="G107" s="272"/>
      <c r="H107" s="12">
        <v>1.5</v>
      </c>
      <c r="I107" s="291"/>
      <c r="J107" s="64">
        <v>42220</v>
      </c>
      <c r="K107" s="97"/>
      <c r="L107" s="85"/>
      <c r="M107" s="85"/>
      <c r="N107" s="84" t="s">
        <v>191</v>
      </c>
      <c r="O107" s="84"/>
      <c r="P107" s="84"/>
      <c r="Q107" s="90"/>
      <c r="R107" s="2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9"/>
      <c r="AH107" s="8">
        <f>SUM(R107:AG107)</f>
        <v>0</v>
      </c>
      <c r="AI107" s="171"/>
      <c r="AJ107" s="147"/>
    </row>
    <row r="108" spans="1:36" ht="13" x14ac:dyDescent="0.3">
      <c r="A108"/>
      <c r="B108" s="183"/>
      <c r="C108" s="65"/>
      <c r="D108" s="286"/>
      <c r="E108" s="109"/>
      <c r="F108" s="109"/>
      <c r="G108" s="272"/>
      <c r="H108" s="65"/>
      <c r="I108" s="291"/>
      <c r="J108" s="64">
        <v>42300</v>
      </c>
      <c r="K108" s="97"/>
      <c r="L108" s="85"/>
      <c r="M108" s="84" t="s">
        <v>193</v>
      </c>
      <c r="N108" s="91"/>
      <c r="O108" s="84"/>
      <c r="P108" s="84"/>
      <c r="Q108" s="88"/>
      <c r="R108" s="268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1"/>
      <c r="AH108" s="144"/>
      <c r="AI108" s="172"/>
      <c r="AJ108" s="147"/>
    </row>
    <row r="109" spans="1:36" ht="13" x14ac:dyDescent="0.3">
      <c r="B109" s="183"/>
      <c r="C109" s="181" t="str">
        <f>IF(F109=0,"Not Started",IF(E109=0,"Complete", "In Progress"))</f>
        <v>Not Started</v>
      </c>
      <c r="D109" s="286"/>
      <c r="E109" s="12">
        <v>0.8</v>
      </c>
      <c r="F109" s="42">
        <f t="shared" ref="F109" si="48">AH109</f>
        <v>0</v>
      </c>
      <c r="G109" s="272"/>
      <c r="H109" s="12">
        <v>0.8</v>
      </c>
      <c r="I109" s="291"/>
      <c r="J109" s="64">
        <v>42310</v>
      </c>
      <c r="K109" s="97"/>
      <c r="L109" s="85"/>
      <c r="M109" s="85"/>
      <c r="N109" s="84" t="s">
        <v>194</v>
      </c>
      <c r="O109" s="84"/>
      <c r="P109" s="84"/>
      <c r="Q109" s="90"/>
      <c r="R109" s="2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9"/>
      <c r="AH109" s="8">
        <f>SUM(R109:AG109)</f>
        <v>0</v>
      </c>
      <c r="AI109" s="171"/>
      <c r="AJ109" s="147"/>
    </row>
    <row r="110" spans="1:36" ht="13" x14ac:dyDescent="0.3">
      <c r="B110" s="183"/>
      <c r="C110" s="181" t="str">
        <f>IF(F110=0,"Not Started",IF(E110=0,"Complete", "In Progress"))</f>
        <v>Not Started</v>
      </c>
      <c r="D110" s="286"/>
      <c r="E110" s="12">
        <v>0.8</v>
      </c>
      <c r="F110" s="42">
        <f t="shared" ref="F110" si="49">AH110</f>
        <v>0</v>
      </c>
      <c r="G110" s="272"/>
      <c r="H110" s="12">
        <v>0.8</v>
      </c>
      <c r="I110" s="291"/>
      <c r="J110" s="64">
        <v>42320</v>
      </c>
      <c r="K110" s="97"/>
      <c r="L110" s="85"/>
      <c r="M110" s="85"/>
      <c r="N110" s="84" t="s">
        <v>195</v>
      </c>
      <c r="O110" s="84"/>
      <c r="P110" s="84"/>
      <c r="Q110" s="90"/>
      <c r="R110" s="2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9"/>
      <c r="AH110" s="8">
        <f>SUM(R110:AG110)</f>
        <v>0</v>
      </c>
      <c r="AI110" s="171"/>
      <c r="AJ110" s="147"/>
    </row>
    <row r="111" spans="1:36" ht="13" x14ac:dyDescent="0.3">
      <c r="A111"/>
      <c r="B111" s="183"/>
      <c r="C111" s="181" t="str">
        <f>IF(F111=0,"Not Started",IF(E111=0,"Complete", "In Progress"))</f>
        <v>Not Started</v>
      </c>
      <c r="D111" s="286"/>
      <c r="E111" s="12">
        <v>1.8</v>
      </c>
      <c r="F111" s="42">
        <f>AH111</f>
        <v>0</v>
      </c>
      <c r="G111" s="272"/>
      <c r="H111" s="12">
        <v>1.8</v>
      </c>
      <c r="I111" s="291"/>
      <c r="J111" s="64">
        <v>42400</v>
      </c>
      <c r="K111" s="97"/>
      <c r="L111" s="85"/>
      <c r="M111" s="84" t="s">
        <v>196</v>
      </c>
      <c r="N111" s="84"/>
      <c r="O111" s="84"/>
      <c r="P111" s="91"/>
      <c r="Q111" s="88"/>
      <c r="R111" s="2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9"/>
      <c r="AH111" s="8">
        <f>SUM(R111:AG111)</f>
        <v>0</v>
      </c>
      <c r="AI111" s="171"/>
      <c r="AJ111" s="147"/>
    </row>
    <row r="112" spans="1:36" ht="13" x14ac:dyDescent="0.3">
      <c r="A112"/>
      <c r="B112" s="183"/>
      <c r="C112" s="65"/>
      <c r="D112" s="286"/>
      <c r="E112" s="65"/>
      <c r="F112" s="65"/>
      <c r="G112" s="272"/>
      <c r="H112" s="65"/>
      <c r="I112" s="291"/>
      <c r="J112" s="64">
        <v>43000</v>
      </c>
      <c r="K112" s="97"/>
      <c r="L112" s="84" t="s">
        <v>184</v>
      </c>
      <c r="M112" s="84"/>
      <c r="N112" s="91"/>
      <c r="O112" s="84"/>
      <c r="P112" s="84"/>
      <c r="Q112" s="88"/>
      <c r="R112" s="268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1"/>
      <c r="AH112" s="144"/>
      <c r="AI112" s="171"/>
      <c r="AJ112" s="147"/>
    </row>
    <row r="113" spans="1:36" ht="13" x14ac:dyDescent="0.3">
      <c r="A113"/>
      <c r="B113" s="183"/>
      <c r="C113" s="65"/>
      <c r="D113" s="286"/>
      <c r="E113" s="109"/>
      <c r="F113" s="109"/>
      <c r="G113" s="272"/>
      <c r="H113" s="65"/>
      <c r="I113" s="291"/>
      <c r="J113" s="64">
        <v>43100</v>
      </c>
      <c r="K113" s="97"/>
      <c r="L113" s="85"/>
      <c r="M113" s="84" t="s">
        <v>197</v>
      </c>
      <c r="N113" s="91"/>
      <c r="O113" s="84"/>
      <c r="P113" s="84"/>
      <c r="Q113" s="88"/>
      <c r="R113" s="268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1"/>
      <c r="AH113" s="144"/>
      <c r="AI113" s="172"/>
      <c r="AJ113" s="147"/>
    </row>
    <row r="114" spans="1:36" ht="13" x14ac:dyDescent="0.3">
      <c r="B114" s="183"/>
      <c r="C114" s="181" t="str">
        <f>IF(F114=0,"Not Started",IF(E114=0,"Complete", "In Progress"))</f>
        <v>Not Started</v>
      </c>
      <c r="D114" s="286"/>
      <c r="E114" s="12">
        <v>0.5</v>
      </c>
      <c r="F114" s="42">
        <f t="shared" ref="F114" si="50">AH114</f>
        <v>0</v>
      </c>
      <c r="G114" s="272"/>
      <c r="H114" s="12">
        <v>0.5</v>
      </c>
      <c r="I114" s="291"/>
      <c r="J114" s="64">
        <v>43110</v>
      </c>
      <c r="K114" s="97"/>
      <c r="L114" s="85"/>
      <c r="M114" s="85"/>
      <c r="N114" s="84" t="s">
        <v>198</v>
      </c>
      <c r="O114" s="84"/>
      <c r="P114" s="84"/>
      <c r="Q114" s="90"/>
      <c r="R114" s="2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9"/>
      <c r="AH114" s="8">
        <f>SUM(R114:AG114)</f>
        <v>0</v>
      </c>
      <c r="AI114" s="171"/>
      <c r="AJ114" s="147"/>
    </row>
    <row r="115" spans="1:36" ht="13" x14ac:dyDescent="0.3">
      <c r="B115" s="183"/>
      <c r="C115" s="181" t="str">
        <f>IF(F115=0,"Not Started",IF(E115=0,"Complete", "In Progress"))</f>
        <v>Not Started</v>
      </c>
      <c r="D115" s="286"/>
      <c r="E115" s="12">
        <v>1</v>
      </c>
      <c r="F115" s="42">
        <f t="shared" ref="F115" si="51">AH115</f>
        <v>0</v>
      </c>
      <c r="G115" s="272"/>
      <c r="H115" s="12">
        <v>1</v>
      </c>
      <c r="I115" s="291"/>
      <c r="J115" s="64">
        <v>43120</v>
      </c>
      <c r="K115" s="97"/>
      <c r="L115" s="85"/>
      <c r="M115" s="85"/>
      <c r="N115" s="84" t="s">
        <v>199</v>
      </c>
      <c r="O115" s="84"/>
      <c r="P115" s="84"/>
      <c r="Q115" s="90"/>
      <c r="R115" s="2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9"/>
      <c r="AH115" s="8">
        <f>SUM(R115:AG115)</f>
        <v>0</v>
      </c>
      <c r="AI115" s="171"/>
      <c r="AJ115" s="147"/>
    </row>
    <row r="116" spans="1:36" ht="13" x14ac:dyDescent="0.3">
      <c r="A116"/>
      <c r="B116" s="183"/>
      <c r="C116" s="181" t="str">
        <f>IF(F116=0,"Not Started",IF(E116=0,"Complete", "In Progress"))</f>
        <v>Not Started</v>
      </c>
      <c r="D116" s="286"/>
      <c r="E116" s="12">
        <v>0.8</v>
      </c>
      <c r="F116" s="42">
        <f>AH116</f>
        <v>0</v>
      </c>
      <c r="G116" s="272"/>
      <c r="H116" s="12">
        <v>0.8</v>
      </c>
      <c r="I116" s="291"/>
      <c r="J116" s="64">
        <v>43200</v>
      </c>
      <c r="K116" s="97"/>
      <c r="L116" s="85"/>
      <c r="M116" s="84" t="s">
        <v>200</v>
      </c>
      <c r="N116" s="84"/>
      <c r="O116" s="84"/>
      <c r="P116" s="91"/>
      <c r="Q116" s="88"/>
      <c r="R116" s="2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9"/>
      <c r="AH116" s="8">
        <f>SUM(R116:AG116)</f>
        <v>0</v>
      </c>
      <c r="AI116" s="171"/>
      <c r="AJ116" s="147"/>
    </row>
    <row r="117" spans="1:36" ht="13" x14ac:dyDescent="0.3">
      <c r="A117"/>
      <c r="B117" s="183"/>
      <c r="C117" s="181" t="str">
        <f>IF(F117=0,"Not Started",IF(E117=0,"Complete", "In Progress"))</f>
        <v>Not Started</v>
      </c>
      <c r="D117" s="286"/>
      <c r="E117" s="12">
        <v>0.8</v>
      </c>
      <c r="F117" s="42">
        <f>AH117</f>
        <v>0</v>
      </c>
      <c r="G117" s="272"/>
      <c r="H117" s="12">
        <v>0.8</v>
      </c>
      <c r="I117" s="291"/>
      <c r="J117" s="64">
        <v>43300</v>
      </c>
      <c r="K117" s="97"/>
      <c r="L117" s="85"/>
      <c r="M117" s="84" t="s">
        <v>201</v>
      </c>
      <c r="N117" s="84"/>
      <c r="O117" s="84"/>
      <c r="P117" s="91"/>
      <c r="Q117" s="88"/>
      <c r="R117" s="2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9"/>
      <c r="AH117" s="8">
        <f>SUM(R117:AG117)</f>
        <v>0</v>
      </c>
      <c r="AI117" s="171"/>
      <c r="AJ117" s="147"/>
    </row>
    <row r="118" spans="1:36" ht="13" x14ac:dyDescent="0.3">
      <c r="A118"/>
      <c r="B118" s="183"/>
      <c r="C118" s="65"/>
      <c r="D118" s="286"/>
      <c r="E118" s="65"/>
      <c r="F118" s="65"/>
      <c r="G118" s="272"/>
      <c r="H118" s="65"/>
      <c r="I118" s="291"/>
      <c r="J118" s="64">
        <v>44000</v>
      </c>
      <c r="K118" s="97"/>
      <c r="L118" s="84" t="s">
        <v>185</v>
      </c>
      <c r="M118" s="84"/>
      <c r="N118" s="91"/>
      <c r="O118" s="84"/>
      <c r="P118" s="84"/>
      <c r="Q118" s="88"/>
      <c r="R118" s="268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1"/>
      <c r="AH118" s="144"/>
      <c r="AI118" s="171"/>
      <c r="AJ118" s="147"/>
    </row>
    <row r="119" spans="1:36" ht="13" x14ac:dyDescent="0.3">
      <c r="A119"/>
      <c r="B119" s="183"/>
      <c r="C119" s="65"/>
      <c r="D119" s="286"/>
      <c r="E119" s="109"/>
      <c r="F119" s="109"/>
      <c r="G119" s="272"/>
      <c r="H119" s="65"/>
      <c r="I119" s="291"/>
      <c r="J119" s="64">
        <v>44100</v>
      </c>
      <c r="K119" s="97"/>
      <c r="L119" s="85"/>
      <c r="M119" s="84" t="s">
        <v>202</v>
      </c>
      <c r="N119" s="91"/>
      <c r="O119" s="84"/>
      <c r="P119" s="84"/>
      <c r="Q119" s="88"/>
      <c r="R119" s="268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1"/>
      <c r="AH119" s="144"/>
      <c r="AI119" s="172"/>
      <c r="AJ119" s="147"/>
    </row>
    <row r="120" spans="1:36" ht="13" x14ac:dyDescent="0.3">
      <c r="B120" s="183"/>
      <c r="C120" s="181" t="str">
        <f>IF(F120=0,"Not Started",IF(E120=0,"Complete", "In Progress"))</f>
        <v>Not Started</v>
      </c>
      <c r="D120" s="286"/>
      <c r="E120" s="12">
        <v>1.7</v>
      </c>
      <c r="F120" s="42">
        <f t="shared" ref="F120" si="52">AH120</f>
        <v>0</v>
      </c>
      <c r="G120" s="272"/>
      <c r="H120" s="12">
        <v>1.7</v>
      </c>
      <c r="I120" s="291"/>
      <c r="J120" s="64">
        <v>44110</v>
      </c>
      <c r="K120" s="97"/>
      <c r="L120" s="85"/>
      <c r="M120" s="85"/>
      <c r="N120" s="91" t="s">
        <v>203</v>
      </c>
      <c r="O120" s="84"/>
      <c r="P120" s="84"/>
      <c r="Q120" s="90"/>
      <c r="R120" s="2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9"/>
      <c r="AH120" s="8">
        <f>SUM(R120:AG120)</f>
        <v>0</v>
      </c>
      <c r="AI120" s="171"/>
      <c r="AJ120" s="147"/>
    </row>
    <row r="121" spans="1:36" ht="13" x14ac:dyDescent="0.3">
      <c r="B121" s="183"/>
      <c r="C121" s="181" t="str">
        <f>IF(F121=0,"Not Started",IF(E121=0,"Complete", "In Progress"))</f>
        <v>Not Started</v>
      </c>
      <c r="D121" s="286"/>
      <c r="E121" s="12">
        <v>1</v>
      </c>
      <c r="F121" s="42">
        <f t="shared" ref="F121" si="53">AH121</f>
        <v>0</v>
      </c>
      <c r="G121" s="272"/>
      <c r="H121" s="12">
        <v>1</v>
      </c>
      <c r="I121" s="291"/>
      <c r="J121" s="64">
        <v>44120</v>
      </c>
      <c r="K121" s="97"/>
      <c r="L121" s="85"/>
      <c r="M121" s="85"/>
      <c r="N121" s="84" t="s">
        <v>204</v>
      </c>
      <c r="O121" s="84"/>
      <c r="P121" s="84"/>
      <c r="Q121" s="90"/>
      <c r="R121" s="2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9"/>
      <c r="AH121" s="8">
        <f>SUM(R121:AG121)</f>
        <v>0</v>
      </c>
      <c r="AI121" s="171"/>
      <c r="AJ121" s="147"/>
    </row>
    <row r="122" spans="1:36" ht="13" x14ac:dyDescent="0.3">
      <c r="B122" s="183"/>
      <c r="C122" s="181" t="str">
        <f>IF(F122=0,"Not Started",IF(E122=0,"Complete", "In Progress"))</f>
        <v>Not Started</v>
      </c>
      <c r="D122" s="286"/>
      <c r="E122" s="12">
        <v>1</v>
      </c>
      <c r="F122" s="42">
        <f t="shared" ref="F122" si="54">AH122</f>
        <v>0</v>
      </c>
      <c r="G122" s="272"/>
      <c r="H122" s="12">
        <v>1</v>
      </c>
      <c r="I122" s="291"/>
      <c r="J122" s="64">
        <v>44130</v>
      </c>
      <c r="K122" s="97"/>
      <c r="L122" s="85"/>
      <c r="M122" s="85"/>
      <c r="N122" s="84" t="s">
        <v>205</v>
      </c>
      <c r="O122" s="84"/>
      <c r="P122" s="84"/>
      <c r="Q122" s="90"/>
      <c r="R122" s="2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9"/>
      <c r="AH122" s="8">
        <f>SUM(R122:AG122)</f>
        <v>0</v>
      </c>
      <c r="AI122" s="171"/>
      <c r="AJ122" s="147"/>
    </row>
    <row r="123" spans="1:36" ht="13" x14ac:dyDescent="0.3">
      <c r="A123"/>
      <c r="B123" s="183"/>
      <c r="C123" s="65"/>
      <c r="D123" s="286"/>
      <c r="E123" s="65"/>
      <c r="F123" s="65"/>
      <c r="G123" s="272"/>
      <c r="H123" s="65"/>
      <c r="I123" s="291"/>
      <c r="J123" s="64">
        <v>45000</v>
      </c>
      <c r="K123" s="97"/>
      <c r="L123" s="84" t="s">
        <v>186</v>
      </c>
      <c r="M123" s="84"/>
      <c r="N123" s="91"/>
      <c r="O123" s="84"/>
      <c r="P123" s="84"/>
      <c r="Q123" s="88"/>
      <c r="R123" s="268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1"/>
      <c r="AH123" s="144"/>
      <c r="AI123" s="171"/>
      <c r="AJ123" s="147"/>
    </row>
    <row r="124" spans="1:36" ht="13" x14ac:dyDescent="0.3">
      <c r="A124"/>
      <c r="B124" s="183"/>
      <c r="C124" s="65"/>
      <c r="D124" s="286"/>
      <c r="E124" s="109"/>
      <c r="F124" s="109"/>
      <c r="G124" s="272"/>
      <c r="H124" s="65"/>
      <c r="I124" s="291"/>
      <c r="J124" s="64">
        <v>45100</v>
      </c>
      <c r="K124" s="97"/>
      <c r="L124" s="85"/>
      <c r="M124" s="84" t="s">
        <v>206</v>
      </c>
      <c r="N124" s="91"/>
      <c r="O124" s="84"/>
      <c r="P124" s="84"/>
      <c r="Q124" s="88"/>
      <c r="R124" s="268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1"/>
      <c r="AH124" s="144"/>
      <c r="AI124" s="172"/>
      <c r="AJ124" s="147"/>
    </row>
    <row r="125" spans="1:36" ht="13" x14ac:dyDescent="0.3">
      <c r="B125" s="183"/>
      <c r="C125" s="181" t="str">
        <f>IF(F125=0,"Not Started",IF(E125=0,"Complete", "In Progress"))</f>
        <v>Not Started</v>
      </c>
      <c r="D125" s="286"/>
      <c r="E125" s="12">
        <v>0.7</v>
      </c>
      <c r="F125" s="42">
        <f t="shared" ref="F125" si="55">AH125</f>
        <v>0</v>
      </c>
      <c r="G125" s="272"/>
      <c r="H125" s="12">
        <v>0.7</v>
      </c>
      <c r="I125" s="291"/>
      <c r="J125" s="64">
        <v>45110</v>
      </c>
      <c r="K125" s="97"/>
      <c r="L125" s="85"/>
      <c r="M125" s="85"/>
      <c r="N125" s="84" t="s">
        <v>207</v>
      </c>
      <c r="O125" s="84"/>
      <c r="P125" s="84"/>
      <c r="Q125" s="90"/>
      <c r="R125" s="2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9"/>
      <c r="AH125" s="8">
        <f>SUM(R125:AG125)</f>
        <v>0</v>
      </c>
      <c r="AI125" s="171"/>
      <c r="AJ125" s="147"/>
    </row>
    <row r="126" spans="1:36" ht="13" x14ac:dyDescent="0.3">
      <c r="B126" s="183"/>
      <c r="C126" s="181" t="str">
        <f>IF(F126=0,"Not Started",IF(E126=0,"Complete", "In Progress"))</f>
        <v>Not Started</v>
      </c>
      <c r="D126" s="286"/>
      <c r="E126" s="12">
        <v>1</v>
      </c>
      <c r="F126" s="42">
        <f t="shared" ref="F126" si="56">AH126</f>
        <v>0</v>
      </c>
      <c r="G126" s="272"/>
      <c r="H126" s="12">
        <v>1</v>
      </c>
      <c r="I126" s="291"/>
      <c r="J126" s="64">
        <v>45120</v>
      </c>
      <c r="K126" s="97"/>
      <c r="L126" s="85"/>
      <c r="M126" s="85"/>
      <c r="N126" s="84" t="s">
        <v>208</v>
      </c>
      <c r="O126" s="84"/>
      <c r="P126" s="84"/>
      <c r="Q126" s="90"/>
      <c r="R126" s="2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9"/>
      <c r="AH126" s="8">
        <f>SUM(R126:AG126)</f>
        <v>0</v>
      </c>
      <c r="AI126" s="171"/>
      <c r="AJ126" s="147"/>
    </row>
    <row r="127" spans="1:36" ht="13" x14ac:dyDescent="0.3">
      <c r="A127"/>
      <c r="B127" s="183"/>
      <c r="C127" s="181" t="str">
        <f>IF(F127=0,"Not Started",IF(E127=0,"Complete", "In Progress"))</f>
        <v>Not Started</v>
      </c>
      <c r="D127" s="286"/>
      <c r="E127" s="12">
        <v>0.8</v>
      </c>
      <c r="F127" s="42">
        <f>AH127</f>
        <v>0</v>
      </c>
      <c r="G127" s="272"/>
      <c r="H127" s="12">
        <v>0.8</v>
      </c>
      <c r="I127" s="291"/>
      <c r="J127" s="64">
        <v>45200</v>
      </c>
      <c r="K127" s="97"/>
      <c r="L127" s="85"/>
      <c r="M127" s="84" t="s">
        <v>209</v>
      </c>
      <c r="N127" s="84"/>
      <c r="O127" s="84"/>
      <c r="P127" s="91"/>
      <c r="Q127" s="88"/>
      <c r="R127" s="2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9"/>
      <c r="AH127" s="8">
        <f>SUM(R127:AG127)</f>
        <v>0</v>
      </c>
      <c r="AI127" s="171"/>
      <c r="AJ127" s="147"/>
    </row>
    <row r="128" spans="1:36" ht="13" x14ac:dyDescent="0.3">
      <c r="A128"/>
      <c r="B128" s="183"/>
      <c r="C128" s="181" t="str">
        <f>IF(F128=0,"Not Started",IF(E128=0,"Complete", "In Progress"))</f>
        <v>Not Started</v>
      </c>
      <c r="D128" s="286"/>
      <c r="E128" s="12">
        <v>1.5</v>
      </c>
      <c r="F128" s="42">
        <f>AH128</f>
        <v>0</v>
      </c>
      <c r="G128" s="272"/>
      <c r="H128" s="12">
        <v>1.5</v>
      </c>
      <c r="I128" s="291"/>
      <c r="J128" s="64">
        <v>46000</v>
      </c>
      <c r="K128" s="97"/>
      <c r="L128" s="84" t="s">
        <v>210</v>
      </c>
      <c r="M128" s="84"/>
      <c r="N128" s="84"/>
      <c r="O128" s="84"/>
      <c r="P128" s="91"/>
      <c r="Q128" s="88"/>
      <c r="R128" s="2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9"/>
      <c r="AH128" s="8">
        <f>SUM(R128:AG128)</f>
        <v>0</v>
      </c>
      <c r="AI128" s="171"/>
      <c r="AJ128" s="147"/>
    </row>
    <row r="129" spans="1:36" ht="13" x14ac:dyDescent="0.3">
      <c r="A129"/>
      <c r="B129" s="183"/>
      <c r="C129" s="65"/>
      <c r="D129" s="286"/>
      <c r="E129" s="65"/>
      <c r="F129" s="65"/>
      <c r="G129" s="272"/>
      <c r="H129" s="65"/>
      <c r="I129" s="291"/>
      <c r="J129" s="64">
        <v>50000</v>
      </c>
      <c r="K129" s="92" t="s">
        <v>52</v>
      </c>
      <c r="M129" s="84"/>
      <c r="N129" s="91"/>
      <c r="O129" s="84"/>
      <c r="P129" s="84"/>
      <c r="Q129" s="88"/>
      <c r="R129" s="268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1"/>
      <c r="AH129" s="144"/>
      <c r="AI129" s="171"/>
      <c r="AJ129" s="147"/>
    </row>
    <row r="130" spans="1:36" ht="13" x14ac:dyDescent="0.3">
      <c r="A130"/>
      <c r="B130" s="183"/>
      <c r="C130" s="181" t="str">
        <f>IF(F130=0,"Not Started",IF(E130=0,"Complete", "In Progress"))</f>
        <v>Not Started</v>
      </c>
      <c r="D130" s="286"/>
      <c r="E130" s="11">
        <v>2</v>
      </c>
      <c r="F130" s="42">
        <f>AH130</f>
        <v>0</v>
      </c>
      <c r="G130" s="272"/>
      <c r="H130" s="12">
        <v>2</v>
      </c>
      <c r="I130" s="291"/>
      <c r="J130" s="64">
        <v>51000</v>
      </c>
      <c r="K130" s="97"/>
      <c r="L130" s="84" t="s">
        <v>211</v>
      </c>
      <c r="M130" s="84"/>
      <c r="N130" s="84"/>
      <c r="O130" s="84"/>
      <c r="P130" s="91"/>
      <c r="Q130" s="88"/>
      <c r="R130" s="2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9"/>
      <c r="AH130" s="8">
        <f>SUM(R130:AG130)</f>
        <v>0</v>
      </c>
      <c r="AI130" s="171"/>
      <c r="AJ130" s="147"/>
    </row>
    <row r="131" spans="1:36" ht="13" x14ac:dyDescent="0.3">
      <c r="A131"/>
      <c r="B131" s="183"/>
      <c r="C131" s="65"/>
      <c r="D131" s="286"/>
      <c r="E131" s="65"/>
      <c r="F131" s="65"/>
      <c r="G131" s="272"/>
      <c r="H131" s="65"/>
      <c r="I131" s="291"/>
      <c r="J131" s="64">
        <v>52000</v>
      </c>
      <c r="K131" s="97"/>
      <c r="L131" s="84" t="s">
        <v>262</v>
      </c>
      <c r="M131" s="84"/>
      <c r="N131" s="91"/>
      <c r="O131" s="84"/>
      <c r="P131" s="84"/>
      <c r="Q131" s="88"/>
      <c r="R131" s="268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1"/>
      <c r="AH131" s="144"/>
      <c r="AI131" s="171"/>
      <c r="AJ131" s="147"/>
    </row>
    <row r="132" spans="1:36" ht="13" x14ac:dyDescent="0.3">
      <c r="A132"/>
      <c r="B132" s="183"/>
      <c r="C132" s="181" t="str">
        <f>IF(F132=0,"Not Started",IF(E132=0,"Complete", "In Progress"))</f>
        <v>Not Started</v>
      </c>
      <c r="D132" s="286"/>
      <c r="E132" s="12">
        <v>1.3</v>
      </c>
      <c r="F132" s="42">
        <f>AH132</f>
        <v>0</v>
      </c>
      <c r="G132" s="272"/>
      <c r="H132" s="12">
        <v>1.3</v>
      </c>
      <c r="I132" s="291"/>
      <c r="J132" s="64">
        <v>52100</v>
      </c>
      <c r="K132" s="97"/>
      <c r="L132" s="85"/>
      <c r="M132" s="84" t="s">
        <v>212</v>
      </c>
      <c r="N132" s="84"/>
      <c r="O132" s="84"/>
      <c r="P132" s="91"/>
      <c r="Q132" s="88"/>
      <c r="R132" s="2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9"/>
      <c r="AH132" s="8">
        <f>SUM(R132:AG132)</f>
        <v>0</v>
      </c>
      <c r="AI132" s="171"/>
      <c r="AJ132" s="147"/>
    </row>
    <row r="133" spans="1:36" ht="13" x14ac:dyDescent="0.3">
      <c r="A133"/>
      <c r="B133" s="183"/>
      <c r="C133" s="181" t="str">
        <f>IF(F133=0,"Not Started",IF(E133=0,"Complete", "In Progress"))</f>
        <v>Not Started</v>
      </c>
      <c r="D133" s="286"/>
      <c r="E133" s="12">
        <v>1.3</v>
      </c>
      <c r="F133" s="42">
        <f>AH133</f>
        <v>0</v>
      </c>
      <c r="G133" s="272"/>
      <c r="H133" s="12">
        <v>1.3</v>
      </c>
      <c r="I133" s="291"/>
      <c r="J133" s="64">
        <v>52200</v>
      </c>
      <c r="K133" s="97"/>
      <c r="L133" s="85"/>
      <c r="M133" s="84" t="s">
        <v>213</v>
      </c>
      <c r="N133" s="84"/>
      <c r="O133" s="84"/>
      <c r="P133" s="91"/>
      <c r="Q133" s="88"/>
      <c r="R133" s="2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9"/>
      <c r="AH133" s="8">
        <f>SUM(R133:AG133)</f>
        <v>0</v>
      </c>
      <c r="AI133" s="171"/>
      <c r="AJ133" s="147"/>
    </row>
    <row r="134" spans="1:36" ht="13" x14ac:dyDescent="0.3">
      <c r="A134"/>
      <c r="B134" s="183"/>
      <c r="C134" s="181" t="str">
        <f>IF(F134=0,"Not Started",IF(E134=0,"Complete", "In Progress"))</f>
        <v>Not Started</v>
      </c>
      <c r="D134" s="286"/>
      <c r="E134" s="12">
        <v>1.3</v>
      </c>
      <c r="F134" s="42">
        <f>AH134</f>
        <v>0</v>
      </c>
      <c r="G134" s="272"/>
      <c r="H134" s="12">
        <v>1.3</v>
      </c>
      <c r="I134" s="291"/>
      <c r="J134" s="64">
        <v>52300</v>
      </c>
      <c r="K134" s="97"/>
      <c r="L134" s="85"/>
      <c r="M134" s="84" t="s">
        <v>214</v>
      </c>
      <c r="N134" s="84"/>
      <c r="O134" s="84"/>
      <c r="P134" s="91"/>
      <c r="Q134" s="88"/>
      <c r="R134" s="2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9"/>
      <c r="AH134" s="8">
        <f>SUM(R134:AG134)</f>
        <v>0</v>
      </c>
      <c r="AI134" s="171"/>
      <c r="AJ134" s="147"/>
    </row>
    <row r="135" spans="1:36" ht="13" x14ac:dyDescent="0.3">
      <c r="A135"/>
      <c r="B135" s="183"/>
      <c r="C135" s="181" t="str">
        <f>IF(F135=0,"Not Started",IF(E135=0,"Complete", "In Progress"))</f>
        <v>Not Started</v>
      </c>
      <c r="D135" s="286"/>
      <c r="E135" s="12">
        <v>1.3</v>
      </c>
      <c r="F135" s="42">
        <f>AH135</f>
        <v>0</v>
      </c>
      <c r="G135" s="272"/>
      <c r="H135" s="12">
        <v>1.3</v>
      </c>
      <c r="I135" s="291"/>
      <c r="J135" s="64">
        <v>52400</v>
      </c>
      <c r="K135" s="97"/>
      <c r="L135" s="85"/>
      <c r="M135" s="84" t="s">
        <v>215</v>
      </c>
      <c r="N135" s="84"/>
      <c r="O135" s="84"/>
      <c r="P135" s="91"/>
      <c r="Q135" s="88"/>
      <c r="R135" s="2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9"/>
      <c r="AH135" s="8">
        <f>SUM(R135:AG135)</f>
        <v>0</v>
      </c>
      <c r="AI135" s="171"/>
      <c r="AJ135" s="147"/>
    </row>
    <row r="136" spans="1:36" ht="13" x14ac:dyDescent="0.3">
      <c r="A136"/>
      <c r="B136" s="183"/>
      <c r="C136" s="181" t="str">
        <f>IF(F136=0,"Not Started",IF(E136=0,"Complete", "In Progress"))</f>
        <v>Not Started</v>
      </c>
      <c r="D136" s="286"/>
      <c r="E136" s="12">
        <v>1.3</v>
      </c>
      <c r="F136" s="42">
        <f>AH136</f>
        <v>0</v>
      </c>
      <c r="G136" s="272"/>
      <c r="H136" s="12">
        <v>1.3</v>
      </c>
      <c r="I136" s="291"/>
      <c r="J136" s="64">
        <v>52500</v>
      </c>
      <c r="K136" s="97"/>
      <c r="L136" s="85"/>
      <c r="M136" s="84" t="s">
        <v>216</v>
      </c>
      <c r="N136" s="84"/>
      <c r="O136" s="84"/>
      <c r="P136" s="91"/>
      <c r="Q136" s="88"/>
      <c r="R136" s="2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9"/>
      <c r="AH136" s="8">
        <f>SUM(R136:AG136)</f>
        <v>0</v>
      </c>
      <c r="AI136" s="171"/>
      <c r="AJ136" s="147"/>
    </row>
    <row r="137" spans="1:36" ht="13" x14ac:dyDescent="0.3">
      <c r="A137"/>
      <c r="B137" s="183"/>
      <c r="C137" s="65"/>
      <c r="D137" s="286"/>
      <c r="E137" s="65"/>
      <c r="F137" s="65"/>
      <c r="G137" s="272"/>
      <c r="H137" s="65"/>
      <c r="I137" s="291"/>
      <c r="J137" s="64">
        <v>53000</v>
      </c>
      <c r="K137" s="97"/>
      <c r="L137" s="84" t="s">
        <v>263</v>
      </c>
      <c r="M137" s="84"/>
      <c r="N137" s="91"/>
      <c r="O137" s="84"/>
      <c r="P137" s="84"/>
      <c r="Q137" s="88"/>
      <c r="R137" s="268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1"/>
      <c r="AH137" s="144"/>
      <c r="AI137" s="171"/>
      <c r="AJ137" s="147"/>
    </row>
    <row r="138" spans="1:36" ht="13" x14ac:dyDescent="0.3">
      <c r="A138"/>
      <c r="B138" s="183"/>
      <c r="C138" s="181" t="str">
        <f>IF(F138=0,"Not Started",IF(E138=0,"Complete", "In Progress"))</f>
        <v>Not Started</v>
      </c>
      <c r="D138" s="286"/>
      <c r="E138" s="12">
        <v>1.3</v>
      </c>
      <c r="F138" s="42">
        <f>AH138</f>
        <v>0</v>
      </c>
      <c r="G138" s="272"/>
      <c r="H138" s="12">
        <v>1.3</v>
      </c>
      <c r="I138" s="291"/>
      <c r="J138" s="64">
        <v>53100</v>
      </c>
      <c r="K138" s="97"/>
      <c r="L138" s="85"/>
      <c r="M138" s="84" t="s">
        <v>217</v>
      </c>
      <c r="N138" s="84"/>
      <c r="O138" s="84"/>
      <c r="P138" s="91"/>
      <c r="Q138" s="88"/>
      <c r="R138" s="2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9"/>
      <c r="AH138" s="8">
        <f>SUM(R138:AG138)</f>
        <v>0</v>
      </c>
      <c r="AI138" s="171"/>
      <c r="AJ138" s="147"/>
    </row>
    <row r="139" spans="1:36" ht="13" x14ac:dyDescent="0.3">
      <c r="A139"/>
      <c r="B139" s="183"/>
      <c r="C139" s="181" t="str">
        <f>IF(F139=0,"Not Started",IF(E139=0,"Complete", "In Progress"))</f>
        <v>Not Started</v>
      </c>
      <c r="D139" s="286"/>
      <c r="E139" s="12">
        <v>1.3</v>
      </c>
      <c r="F139" s="42">
        <f>AH139</f>
        <v>0</v>
      </c>
      <c r="G139" s="272"/>
      <c r="H139" s="12">
        <v>1.3</v>
      </c>
      <c r="I139" s="291"/>
      <c r="J139" s="64">
        <v>53200</v>
      </c>
      <c r="K139" s="97"/>
      <c r="L139" s="85"/>
      <c r="M139" s="84" t="s">
        <v>218</v>
      </c>
      <c r="N139" s="84"/>
      <c r="O139" s="84"/>
      <c r="P139" s="91"/>
      <c r="Q139" s="88"/>
      <c r="R139" s="2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9"/>
      <c r="AH139" s="8">
        <f>SUM(R139:AG139)</f>
        <v>0</v>
      </c>
      <c r="AI139" s="171"/>
      <c r="AJ139" s="147"/>
    </row>
    <row r="140" spans="1:36" ht="13" x14ac:dyDescent="0.3">
      <c r="A140"/>
      <c r="B140" s="183"/>
      <c r="C140" s="181" t="str">
        <f>IF(F140=0,"Not Started",IF(E140=0,"Complete", "In Progress"))</f>
        <v>Not Started</v>
      </c>
      <c r="D140" s="286"/>
      <c r="E140" s="12">
        <v>1.3</v>
      </c>
      <c r="F140" s="42">
        <f>AH140</f>
        <v>0</v>
      </c>
      <c r="G140" s="272"/>
      <c r="H140" s="12">
        <v>1.3</v>
      </c>
      <c r="I140" s="291"/>
      <c r="J140" s="64">
        <v>53300</v>
      </c>
      <c r="K140" s="97"/>
      <c r="L140" s="85"/>
      <c r="M140" s="84" t="s">
        <v>219</v>
      </c>
      <c r="N140" s="84"/>
      <c r="O140" s="84"/>
      <c r="P140" s="91"/>
      <c r="Q140" s="88"/>
      <c r="R140" s="2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9"/>
      <c r="AH140" s="8">
        <f>SUM(R140:AG140)</f>
        <v>0</v>
      </c>
      <c r="AI140" s="171"/>
      <c r="AJ140" s="147"/>
    </row>
    <row r="141" spans="1:36" ht="13" x14ac:dyDescent="0.3">
      <c r="A141"/>
      <c r="B141" s="183"/>
      <c r="C141" s="181" t="str">
        <f>IF(F141=0,"Not Started",IF(E141=0,"Complete", "In Progress"))</f>
        <v>Not Started</v>
      </c>
      <c r="D141" s="286"/>
      <c r="E141" s="12">
        <v>1.3</v>
      </c>
      <c r="F141" s="42">
        <f>AH141</f>
        <v>0</v>
      </c>
      <c r="G141" s="272"/>
      <c r="H141" s="12">
        <v>1.3</v>
      </c>
      <c r="I141" s="291"/>
      <c r="J141" s="64">
        <v>53400</v>
      </c>
      <c r="K141" s="97"/>
      <c r="L141" s="85"/>
      <c r="M141" s="84" t="s">
        <v>220</v>
      </c>
      <c r="N141" s="84"/>
      <c r="O141" s="84"/>
      <c r="P141" s="91"/>
      <c r="Q141" s="88"/>
      <c r="R141" s="2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9"/>
      <c r="AH141" s="8">
        <f>SUM(R141:AG141)</f>
        <v>0</v>
      </c>
      <c r="AI141" s="171"/>
      <c r="AJ141" s="147"/>
    </row>
    <row r="142" spans="1:36" ht="13" x14ac:dyDescent="0.3">
      <c r="A142"/>
      <c r="B142" s="183"/>
      <c r="C142" s="181" t="str">
        <f>IF(F142=0,"Not Started",IF(E142=0,"Complete", "In Progress"))</f>
        <v>Not Started</v>
      </c>
      <c r="D142" s="286"/>
      <c r="E142" s="12">
        <v>1.3</v>
      </c>
      <c r="F142" s="42">
        <f>AH142</f>
        <v>0</v>
      </c>
      <c r="G142" s="272"/>
      <c r="H142" s="12">
        <v>1.3</v>
      </c>
      <c r="I142" s="291"/>
      <c r="J142" s="64">
        <v>53500</v>
      </c>
      <c r="K142" s="97"/>
      <c r="L142" s="85"/>
      <c r="M142" s="84" t="s">
        <v>221</v>
      </c>
      <c r="N142" s="84"/>
      <c r="O142" s="84"/>
      <c r="P142" s="91"/>
      <c r="Q142" s="88"/>
      <c r="R142" s="2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9"/>
      <c r="AH142" s="8">
        <f>SUM(R142:AG142)</f>
        <v>0</v>
      </c>
      <c r="AI142" s="171"/>
      <c r="AJ142" s="147"/>
    </row>
    <row r="143" spans="1:36" ht="13" x14ac:dyDescent="0.3">
      <c r="A143"/>
      <c r="B143" s="183"/>
      <c r="C143" s="65"/>
      <c r="D143" s="286"/>
      <c r="E143" s="65"/>
      <c r="F143" s="65"/>
      <c r="G143" s="272"/>
      <c r="H143" s="65"/>
      <c r="I143" s="291"/>
      <c r="J143" s="64">
        <v>54000</v>
      </c>
      <c r="K143" s="97"/>
      <c r="L143" s="84" t="s">
        <v>264</v>
      </c>
      <c r="M143" s="84"/>
      <c r="N143" s="91"/>
      <c r="O143" s="84"/>
      <c r="P143" s="84"/>
      <c r="Q143" s="88"/>
      <c r="R143" s="268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1"/>
      <c r="AH143" s="144"/>
      <c r="AI143" s="171"/>
      <c r="AJ143" s="147"/>
    </row>
    <row r="144" spans="1:36" ht="13" x14ac:dyDescent="0.3">
      <c r="A144"/>
      <c r="B144" s="183"/>
      <c r="C144" s="181" t="str">
        <f>IF(F144=0,"Not Started",IF(E144=0,"Complete", "In Progress"))</f>
        <v>Not Started</v>
      </c>
      <c r="D144" s="286"/>
      <c r="E144" s="12">
        <v>1.3</v>
      </c>
      <c r="F144" s="42">
        <f>AH144</f>
        <v>0</v>
      </c>
      <c r="G144" s="272"/>
      <c r="H144" s="12">
        <v>1.3</v>
      </c>
      <c r="I144" s="291"/>
      <c r="J144" s="64">
        <v>54100</v>
      </c>
      <c r="K144" s="97"/>
      <c r="L144" s="85"/>
      <c r="M144" s="84" t="s">
        <v>222</v>
      </c>
      <c r="N144" s="84"/>
      <c r="O144" s="84"/>
      <c r="P144" s="91"/>
      <c r="Q144" s="88"/>
      <c r="R144" s="2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9"/>
      <c r="AH144" s="8">
        <f>SUM(R144:AG144)</f>
        <v>0</v>
      </c>
      <c r="AI144" s="171"/>
      <c r="AJ144" s="147"/>
    </row>
    <row r="145" spans="1:36" ht="13" x14ac:dyDescent="0.3">
      <c r="A145"/>
      <c r="B145" s="183"/>
      <c r="C145" s="181" t="str">
        <f>IF(F145=0,"Not Started",IF(E145=0,"Complete", "In Progress"))</f>
        <v>Not Started</v>
      </c>
      <c r="D145" s="286"/>
      <c r="E145" s="12">
        <v>1.3</v>
      </c>
      <c r="F145" s="42">
        <f>AH145</f>
        <v>0</v>
      </c>
      <c r="G145" s="272"/>
      <c r="H145" s="12">
        <v>1.3</v>
      </c>
      <c r="I145" s="291"/>
      <c r="J145" s="64">
        <v>54200</v>
      </c>
      <c r="K145" s="97"/>
      <c r="L145" s="85"/>
      <c r="M145" s="84" t="s">
        <v>223</v>
      </c>
      <c r="N145" s="84"/>
      <c r="O145" s="84"/>
      <c r="P145" s="91"/>
      <c r="Q145" s="88"/>
      <c r="R145" s="2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9"/>
      <c r="AH145" s="8">
        <f>SUM(R145:AG145)</f>
        <v>0</v>
      </c>
      <c r="AI145" s="171"/>
      <c r="AJ145" s="147"/>
    </row>
    <row r="146" spans="1:36" ht="13" x14ac:dyDescent="0.3">
      <c r="A146"/>
      <c r="B146" s="183"/>
      <c r="C146" s="181" t="str">
        <f>IF(F146=0,"Not Started",IF(E146=0,"Complete", "In Progress"))</f>
        <v>Not Started</v>
      </c>
      <c r="D146" s="286"/>
      <c r="E146" s="12">
        <v>1.3</v>
      </c>
      <c r="F146" s="42">
        <f>AH146</f>
        <v>0</v>
      </c>
      <c r="G146" s="272"/>
      <c r="H146" s="12">
        <v>1.3</v>
      </c>
      <c r="I146" s="291"/>
      <c r="J146" s="64">
        <v>54300</v>
      </c>
      <c r="K146" s="97"/>
      <c r="L146" s="85"/>
      <c r="M146" s="84" t="s">
        <v>224</v>
      </c>
      <c r="N146" s="84"/>
      <c r="O146" s="84"/>
      <c r="P146" s="91"/>
      <c r="Q146" s="88"/>
      <c r="R146" s="2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9"/>
      <c r="AH146" s="8">
        <f>SUM(R146:AG146)</f>
        <v>0</v>
      </c>
      <c r="AI146" s="171"/>
      <c r="AJ146" s="147"/>
    </row>
    <row r="147" spans="1:36" ht="13" x14ac:dyDescent="0.3">
      <c r="A147"/>
      <c r="B147" s="183"/>
      <c r="C147" s="181" t="str">
        <f>IF(F147=0,"Not Started",IF(E147=0,"Complete", "In Progress"))</f>
        <v>Not Started</v>
      </c>
      <c r="D147" s="286"/>
      <c r="E147" s="12">
        <v>1.3</v>
      </c>
      <c r="F147" s="42">
        <f>AH147</f>
        <v>0</v>
      </c>
      <c r="G147" s="272"/>
      <c r="H147" s="12">
        <v>1.3</v>
      </c>
      <c r="I147" s="291"/>
      <c r="J147" s="64">
        <v>54400</v>
      </c>
      <c r="K147" s="97"/>
      <c r="L147" s="85"/>
      <c r="M147" s="84" t="s">
        <v>225</v>
      </c>
      <c r="N147" s="84"/>
      <c r="O147" s="84"/>
      <c r="P147" s="91"/>
      <c r="Q147" s="88"/>
      <c r="R147" s="2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9"/>
      <c r="AH147" s="8">
        <f>SUM(R147:AG147)</f>
        <v>0</v>
      </c>
      <c r="AI147" s="171"/>
      <c r="AJ147" s="147"/>
    </row>
    <row r="148" spans="1:36" ht="13" x14ac:dyDescent="0.3">
      <c r="A148"/>
      <c r="B148" s="183"/>
      <c r="C148" s="181" t="str">
        <f>IF(F148=0,"Not Started",IF(E148=0,"Complete", "In Progress"))</f>
        <v>Not Started</v>
      </c>
      <c r="D148" s="286"/>
      <c r="E148" s="12">
        <v>1.3</v>
      </c>
      <c r="F148" s="42">
        <f>AH148</f>
        <v>0</v>
      </c>
      <c r="G148" s="272"/>
      <c r="H148" s="12">
        <v>1.3</v>
      </c>
      <c r="I148" s="291"/>
      <c r="J148" s="64">
        <v>54500</v>
      </c>
      <c r="K148" s="97"/>
      <c r="L148" s="85"/>
      <c r="M148" s="84" t="s">
        <v>226</v>
      </c>
      <c r="N148" s="84"/>
      <c r="O148" s="84"/>
      <c r="P148" s="91"/>
      <c r="Q148" s="88"/>
      <c r="R148" s="2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9"/>
      <c r="AH148" s="8">
        <f>SUM(R148:AG148)</f>
        <v>0</v>
      </c>
      <c r="AI148" s="171"/>
      <c r="AJ148" s="147"/>
    </row>
    <row r="149" spans="1:36" ht="13" x14ac:dyDescent="0.3">
      <c r="A149"/>
      <c r="B149" s="183"/>
      <c r="C149" s="65"/>
      <c r="D149" s="286"/>
      <c r="E149" s="65"/>
      <c r="F149" s="65"/>
      <c r="G149" s="272"/>
      <c r="H149" s="65"/>
      <c r="I149" s="291"/>
      <c r="J149" s="64">
        <v>55000</v>
      </c>
      <c r="K149" s="97"/>
      <c r="L149" s="84" t="s">
        <v>265</v>
      </c>
      <c r="M149" s="84"/>
      <c r="N149" s="91"/>
      <c r="O149" s="84"/>
      <c r="P149" s="84"/>
      <c r="Q149" s="88"/>
      <c r="R149" s="268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1"/>
      <c r="AH149" s="144"/>
      <c r="AI149" s="171"/>
      <c r="AJ149" s="147"/>
    </row>
    <row r="150" spans="1:36" ht="13" x14ac:dyDescent="0.3">
      <c r="A150"/>
      <c r="B150" s="183"/>
      <c r="C150" s="181" t="str">
        <f t="shared" ref="C150:C158" si="57">IF(F150=0,"Not Started",IF(E150=0,"Complete", "In Progress"))</f>
        <v>Not Started</v>
      </c>
      <c r="D150" s="286"/>
      <c r="E150" s="12">
        <v>1.3</v>
      </c>
      <c r="F150" s="42">
        <f>AH150</f>
        <v>0</v>
      </c>
      <c r="G150" s="272"/>
      <c r="H150" s="12">
        <v>1.3</v>
      </c>
      <c r="I150" s="291"/>
      <c r="J150" s="64">
        <v>55100</v>
      </c>
      <c r="K150" s="97"/>
      <c r="L150" s="85"/>
      <c r="M150" s="84" t="s">
        <v>227</v>
      </c>
      <c r="N150" s="84"/>
      <c r="O150" s="84"/>
      <c r="P150" s="91"/>
      <c r="Q150" s="88"/>
      <c r="R150" s="2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9"/>
      <c r="AH150" s="8">
        <f t="shared" ref="AH150:AH158" si="58">SUM(R150:AG150)</f>
        <v>0</v>
      </c>
      <c r="AI150" s="171"/>
      <c r="AJ150" s="147"/>
    </row>
    <row r="151" spans="1:36" ht="13" x14ac:dyDescent="0.3">
      <c r="A151"/>
      <c r="B151" s="183"/>
      <c r="C151" s="181" t="str">
        <f t="shared" si="57"/>
        <v>Not Started</v>
      </c>
      <c r="D151" s="286"/>
      <c r="E151" s="12">
        <v>1.3</v>
      </c>
      <c r="F151" s="42">
        <f>AH151</f>
        <v>0</v>
      </c>
      <c r="G151" s="272"/>
      <c r="H151" s="12">
        <v>1.3</v>
      </c>
      <c r="I151" s="291"/>
      <c r="J151" s="64">
        <v>55200</v>
      </c>
      <c r="K151" s="97"/>
      <c r="L151" s="85"/>
      <c r="M151" s="84" t="s">
        <v>228</v>
      </c>
      <c r="N151" s="84"/>
      <c r="O151" s="84"/>
      <c r="P151" s="91"/>
      <c r="Q151" s="88"/>
      <c r="R151" s="2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9"/>
      <c r="AH151" s="8">
        <f t="shared" si="58"/>
        <v>0</v>
      </c>
      <c r="AI151" s="171"/>
      <c r="AJ151" s="147"/>
    </row>
    <row r="152" spans="1:36" ht="13" x14ac:dyDescent="0.3">
      <c r="A152"/>
      <c r="B152" s="183"/>
      <c r="C152" s="181" t="str">
        <f t="shared" si="57"/>
        <v>Not Started</v>
      </c>
      <c r="D152" s="286"/>
      <c r="E152" s="12">
        <v>1.3</v>
      </c>
      <c r="F152" s="42">
        <f>AH152</f>
        <v>0</v>
      </c>
      <c r="G152" s="272"/>
      <c r="H152" s="12">
        <v>1.3</v>
      </c>
      <c r="I152" s="291"/>
      <c r="J152" s="64">
        <v>55300</v>
      </c>
      <c r="K152" s="97"/>
      <c r="L152" s="85"/>
      <c r="M152" s="84" t="s">
        <v>229</v>
      </c>
      <c r="N152" s="84"/>
      <c r="O152" s="84"/>
      <c r="P152" s="91"/>
      <c r="Q152" s="88"/>
      <c r="R152" s="2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9"/>
      <c r="AH152" s="8">
        <f t="shared" si="58"/>
        <v>0</v>
      </c>
      <c r="AI152" s="171"/>
      <c r="AJ152" s="147"/>
    </row>
    <row r="153" spans="1:36" ht="13" x14ac:dyDescent="0.3">
      <c r="A153"/>
      <c r="B153" s="183"/>
      <c r="C153" s="181" t="str">
        <f t="shared" si="57"/>
        <v>Not Started</v>
      </c>
      <c r="D153" s="286"/>
      <c r="E153" s="12">
        <v>1.3</v>
      </c>
      <c r="F153" s="42">
        <f>AH153</f>
        <v>0</v>
      </c>
      <c r="G153" s="272"/>
      <c r="H153" s="12">
        <v>1.3</v>
      </c>
      <c r="I153" s="291"/>
      <c r="J153" s="64">
        <v>55400</v>
      </c>
      <c r="K153" s="97"/>
      <c r="L153" s="85"/>
      <c r="M153" s="84" t="s">
        <v>230</v>
      </c>
      <c r="N153" s="84"/>
      <c r="O153" s="84"/>
      <c r="P153" s="91"/>
      <c r="Q153" s="88"/>
      <c r="R153" s="2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9"/>
      <c r="AH153" s="8">
        <f t="shared" si="58"/>
        <v>0</v>
      </c>
      <c r="AI153" s="171"/>
      <c r="AJ153" s="147"/>
    </row>
    <row r="154" spans="1:36" ht="13" x14ac:dyDescent="0.3">
      <c r="A154"/>
      <c r="B154" s="183"/>
      <c r="C154" s="181" t="str">
        <f t="shared" si="57"/>
        <v>Not Started</v>
      </c>
      <c r="D154" s="286"/>
      <c r="E154" s="12">
        <v>1.3</v>
      </c>
      <c r="F154" s="42">
        <f>AH154</f>
        <v>0</v>
      </c>
      <c r="G154" s="272"/>
      <c r="H154" s="12">
        <v>1.3</v>
      </c>
      <c r="I154" s="291"/>
      <c r="J154" s="64">
        <v>55500</v>
      </c>
      <c r="K154" s="97"/>
      <c r="L154" s="85"/>
      <c r="M154" s="84" t="s">
        <v>231</v>
      </c>
      <c r="N154" s="84"/>
      <c r="O154" s="84"/>
      <c r="P154" s="91"/>
      <c r="Q154" s="88"/>
      <c r="R154" s="2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9"/>
      <c r="AH154" s="8">
        <f t="shared" si="58"/>
        <v>0</v>
      </c>
      <c r="AI154" s="171"/>
      <c r="AJ154" s="147"/>
    </row>
    <row r="155" spans="1:36" ht="13" x14ac:dyDescent="0.3">
      <c r="A155"/>
      <c r="B155" s="183"/>
      <c r="C155" s="181" t="str">
        <f t="shared" si="57"/>
        <v>Not Started</v>
      </c>
      <c r="D155" s="286"/>
      <c r="E155" s="11">
        <v>1</v>
      </c>
      <c r="F155" s="42">
        <f t="shared" ref="F155" si="59">AH155</f>
        <v>0</v>
      </c>
      <c r="G155" s="272"/>
      <c r="H155" s="12">
        <v>1</v>
      </c>
      <c r="I155" s="291"/>
      <c r="J155" s="64">
        <v>56000</v>
      </c>
      <c r="K155" s="97"/>
      <c r="L155" s="84" t="s">
        <v>232</v>
      </c>
      <c r="M155" s="84"/>
      <c r="N155" s="91"/>
      <c r="O155" s="84"/>
      <c r="P155" s="84"/>
      <c r="Q155" s="88"/>
      <c r="R155" s="268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67"/>
      <c r="AH155" s="8">
        <f t="shared" si="58"/>
        <v>0</v>
      </c>
      <c r="AI155" s="172"/>
      <c r="AJ155" s="147"/>
    </row>
    <row r="156" spans="1:36" ht="13" x14ac:dyDescent="0.3">
      <c r="A156"/>
      <c r="B156" s="183"/>
      <c r="C156" s="181" t="str">
        <f t="shared" si="57"/>
        <v>Not Started</v>
      </c>
      <c r="D156" s="286"/>
      <c r="E156" s="11">
        <v>2</v>
      </c>
      <c r="F156" s="42">
        <f t="shared" ref="F156" si="60">AH156</f>
        <v>0</v>
      </c>
      <c r="G156" s="272"/>
      <c r="H156" s="12">
        <v>2</v>
      </c>
      <c r="I156" s="291"/>
      <c r="J156" s="64">
        <v>57000</v>
      </c>
      <c r="K156" s="97"/>
      <c r="L156" s="84" t="s">
        <v>251</v>
      </c>
      <c r="M156" s="84"/>
      <c r="N156" s="91"/>
      <c r="O156" s="84"/>
      <c r="P156" s="84"/>
      <c r="Q156" s="88"/>
      <c r="R156" s="268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67"/>
      <c r="AH156" s="8">
        <f t="shared" si="58"/>
        <v>0</v>
      </c>
      <c r="AI156" s="172"/>
      <c r="AJ156" s="147"/>
    </row>
    <row r="157" spans="1:36" ht="13" x14ac:dyDescent="0.3">
      <c r="A157"/>
      <c r="B157" s="183"/>
      <c r="C157" s="65"/>
      <c r="D157" s="286"/>
      <c r="E157" s="65"/>
      <c r="F157" s="65"/>
      <c r="G157" s="272"/>
      <c r="H157" s="65"/>
      <c r="I157" s="291"/>
      <c r="J157" s="64">
        <v>60000</v>
      </c>
      <c r="K157" s="92" t="s">
        <v>53</v>
      </c>
      <c r="M157" s="84"/>
      <c r="N157" s="91"/>
      <c r="O157" s="84"/>
      <c r="P157" s="84"/>
      <c r="Q157" s="88"/>
      <c r="R157" s="268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1"/>
      <c r="AH157" s="144"/>
      <c r="AI157" s="171"/>
      <c r="AJ157" s="147"/>
    </row>
    <row r="158" spans="1:36" ht="13" x14ac:dyDescent="0.3">
      <c r="A158"/>
      <c r="B158" s="183"/>
      <c r="C158" s="181" t="str">
        <f t="shared" si="57"/>
        <v>Not Started</v>
      </c>
      <c r="D158" s="286"/>
      <c r="E158" s="11">
        <v>2</v>
      </c>
      <c r="F158" s="42">
        <f>AH158</f>
        <v>0</v>
      </c>
      <c r="G158" s="272"/>
      <c r="H158" s="12">
        <v>2</v>
      </c>
      <c r="I158" s="291"/>
      <c r="J158" s="64">
        <v>61000</v>
      </c>
      <c r="K158" s="97"/>
      <c r="L158" s="84" t="s">
        <v>211</v>
      </c>
      <c r="M158" s="84"/>
      <c r="N158" s="84"/>
      <c r="O158" s="84"/>
      <c r="P158" s="91"/>
      <c r="Q158" s="88"/>
      <c r="R158" s="2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9"/>
      <c r="AH158" s="8">
        <f t="shared" si="58"/>
        <v>0</v>
      </c>
      <c r="AI158" s="171"/>
      <c r="AJ158" s="147"/>
    </row>
    <row r="159" spans="1:36" ht="13" x14ac:dyDescent="0.3">
      <c r="A159"/>
      <c r="B159" s="183"/>
      <c r="C159" s="65"/>
      <c r="D159" s="286"/>
      <c r="E159" s="65"/>
      <c r="F159" s="65"/>
      <c r="G159" s="272"/>
      <c r="H159" s="65"/>
      <c r="I159" s="291"/>
      <c r="J159" s="64">
        <v>62000</v>
      </c>
      <c r="K159" s="97"/>
      <c r="L159" s="84" t="s">
        <v>266</v>
      </c>
      <c r="M159" s="84"/>
      <c r="N159" s="91"/>
      <c r="O159" s="84"/>
      <c r="P159" s="84"/>
      <c r="Q159" s="88"/>
      <c r="R159" s="268"/>
      <c r="S159" s="70"/>
      <c r="T159" s="70"/>
      <c r="U159" s="70"/>
      <c r="V159" s="70"/>
      <c r="W159" s="70"/>
      <c r="X159" s="70"/>
      <c r="Y159" s="70"/>
      <c r="Z159" s="70"/>
      <c r="AA159" s="70"/>
      <c r="AB159" s="70"/>
      <c r="AC159" s="70"/>
      <c r="AD159" s="70"/>
      <c r="AE159" s="70"/>
      <c r="AF159" s="70"/>
      <c r="AG159" s="71"/>
      <c r="AH159" s="144"/>
      <c r="AI159" s="171"/>
      <c r="AJ159" s="147"/>
    </row>
    <row r="160" spans="1:36" ht="13" x14ac:dyDescent="0.3">
      <c r="A160"/>
      <c r="B160" s="183"/>
      <c r="C160" s="181" t="str">
        <f>IF(F160=0,"Not Started",IF(E160=0,"Complete", "In Progress"))</f>
        <v>Not Started</v>
      </c>
      <c r="D160" s="286"/>
      <c r="E160" s="12">
        <v>1.3</v>
      </c>
      <c r="F160" s="42">
        <f>AH160</f>
        <v>0</v>
      </c>
      <c r="G160" s="272"/>
      <c r="H160" s="12">
        <v>1.3</v>
      </c>
      <c r="I160" s="291"/>
      <c r="J160" s="64">
        <v>62100</v>
      </c>
      <c r="K160" s="97"/>
      <c r="L160" s="85"/>
      <c r="M160" s="84" t="s">
        <v>233</v>
      </c>
      <c r="N160" s="84"/>
      <c r="O160" s="84"/>
      <c r="P160" s="91"/>
      <c r="Q160" s="88"/>
      <c r="R160" s="2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9"/>
      <c r="AH160" s="8">
        <f>SUM(R160:AG160)</f>
        <v>0</v>
      </c>
      <c r="AI160" s="171"/>
      <c r="AJ160" s="147"/>
    </row>
    <row r="161" spans="1:36" ht="13" x14ac:dyDescent="0.3">
      <c r="A161"/>
      <c r="B161" s="183"/>
      <c r="C161" s="181" t="str">
        <f>IF(F161=0,"Not Started",IF(E161=0,"Complete", "In Progress"))</f>
        <v>Not Started</v>
      </c>
      <c r="D161" s="286"/>
      <c r="E161" s="12">
        <v>1.3</v>
      </c>
      <c r="F161" s="42">
        <f>AH161</f>
        <v>0</v>
      </c>
      <c r="G161" s="272"/>
      <c r="H161" s="12">
        <v>1.3</v>
      </c>
      <c r="I161" s="291"/>
      <c r="J161" s="64">
        <v>62200</v>
      </c>
      <c r="K161" s="97"/>
      <c r="L161" s="85"/>
      <c r="M161" s="84" t="s">
        <v>234</v>
      </c>
      <c r="N161" s="84"/>
      <c r="O161" s="84"/>
      <c r="P161" s="91"/>
      <c r="Q161" s="88"/>
      <c r="R161" s="2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9"/>
      <c r="AH161" s="8">
        <f>SUM(R161:AG161)</f>
        <v>0</v>
      </c>
      <c r="AI161" s="171"/>
      <c r="AJ161" s="147"/>
    </row>
    <row r="162" spans="1:36" ht="13" x14ac:dyDescent="0.3">
      <c r="A162"/>
      <c r="B162" s="183"/>
      <c r="C162" s="181" t="str">
        <f>IF(F162=0,"Not Started",IF(E162=0,"Complete", "In Progress"))</f>
        <v>Not Started</v>
      </c>
      <c r="D162" s="286"/>
      <c r="E162" s="12">
        <v>1.3</v>
      </c>
      <c r="F162" s="42">
        <f>AH162</f>
        <v>0</v>
      </c>
      <c r="G162" s="272"/>
      <c r="H162" s="12">
        <v>1.3</v>
      </c>
      <c r="I162" s="291"/>
      <c r="J162" s="64">
        <v>62300</v>
      </c>
      <c r="K162" s="97"/>
      <c r="L162" s="85"/>
      <c r="M162" s="84" t="s">
        <v>236</v>
      </c>
      <c r="N162" s="84"/>
      <c r="O162" s="84"/>
      <c r="P162" s="91"/>
      <c r="Q162" s="88"/>
      <c r="R162" s="2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9"/>
      <c r="AH162" s="8">
        <f>SUM(R162:AG162)</f>
        <v>0</v>
      </c>
      <c r="AI162" s="171"/>
      <c r="AJ162" s="147"/>
    </row>
    <row r="163" spans="1:36" ht="13" x14ac:dyDescent="0.3">
      <c r="A163"/>
      <c r="B163" s="183"/>
      <c r="C163" s="181" t="str">
        <f>IF(F163=0,"Not Started",IF(E163=0,"Complete", "In Progress"))</f>
        <v>Not Started</v>
      </c>
      <c r="D163" s="286"/>
      <c r="E163" s="12">
        <v>1.3</v>
      </c>
      <c r="F163" s="42">
        <f>AH163</f>
        <v>0</v>
      </c>
      <c r="G163" s="272"/>
      <c r="H163" s="12">
        <v>1.3</v>
      </c>
      <c r="I163" s="291"/>
      <c r="J163" s="64">
        <v>62400</v>
      </c>
      <c r="K163" s="97"/>
      <c r="L163" s="85"/>
      <c r="M163" s="84" t="s">
        <v>237</v>
      </c>
      <c r="N163" s="84"/>
      <c r="O163" s="84"/>
      <c r="P163" s="91"/>
      <c r="Q163" s="88"/>
      <c r="R163" s="2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9"/>
      <c r="AH163" s="8">
        <f>SUM(R163:AG163)</f>
        <v>0</v>
      </c>
      <c r="AI163" s="171"/>
      <c r="AJ163" s="147"/>
    </row>
    <row r="164" spans="1:36" ht="13" x14ac:dyDescent="0.3">
      <c r="A164"/>
      <c r="B164" s="183"/>
      <c r="C164" s="181" t="str">
        <f>IF(F164=0,"Not Started",IF(E164=0,"Complete", "In Progress"))</f>
        <v>Not Started</v>
      </c>
      <c r="D164" s="286"/>
      <c r="E164" s="12">
        <v>1.3</v>
      </c>
      <c r="F164" s="42">
        <f>AH164</f>
        <v>0</v>
      </c>
      <c r="G164" s="272"/>
      <c r="H164" s="12">
        <v>1.3</v>
      </c>
      <c r="I164" s="291"/>
      <c r="J164" s="64">
        <v>62500</v>
      </c>
      <c r="K164" s="97"/>
      <c r="L164" s="85"/>
      <c r="M164" s="84" t="s">
        <v>238</v>
      </c>
      <c r="N164" s="84"/>
      <c r="O164" s="84"/>
      <c r="P164" s="91"/>
      <c r="Q164" s="88"/>
      <c r="R164" s="2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9"/>
      <c r="AH164" s="8">
        <f>SUM(R164:AG164)</f>
        <v>0</v>
      </c>
      <c r="AI164" s="171"/>
      <c r="AJ164" s="147"/>
    </row>
    <row r="165" spans="1:36" ht="13" x14ac:dyDescent="0.3">
      <c r="A165"/>
      <c r="B165" s="183"/>
      <c r="C165" s="65"/>
      <c r="D165" s="286"/>
      <c r="E165" s="65"/>
      <c r="F165" s="65"/>
      <c r="G165" s="272"/>
      <c r="H165" s="65"/>
      <c r="I165" s="291"/>
      <c r="J165" s="64">
        <v>63000</v>
      </c>
      <c r="K165" s="97"/>
      <c r="L165" s="84" t="s">
        <v>267</v>
      </c>
      <c r="M165" s="84"/>
      <c r="N165" s="91"/>
      <c r="O165" s="84"/>
      <c r="P165" s="84"/>
      <c r="Q165" s="88"/>
      <c r="R165" s="268"/>
      <c r="S165" s="70"/>
      <c r="T165" s="70"/>
      <c r="U165" s="70"/>
      <c r="V165" s="70"/>
      <c r="W165" s="70"/>
      <c r="X165" s="70"/>
      <c r="Y165" s="70"/>
      <c r="Z165" s="70"/>
      <c r="AA165" s="70"/>
      <c r="AB165" s="70"/>
      <c r="AC165" s="70"/>
      <c r="AD165" s="70"/>
      <c r="AE165" s="70"/>
      <c r="AF165" s="70"/>
      <c r="AG165" s="71"/>
      <c r="AH165" s="144"/>
      <c r="AI165" s="171"/>
      <c r="AJ165" s="147"/>
    </row>
    <row r="166" spans="1:36" ht="13" x14ac:dyDescent="0.3">
      <c r="A166"/>
      <c r="B166" s="183"/>
      <c r="C166" s="181" t="str">
        <f>IF(F166=0,"Not Started",IF(E166=0,"Complete", "In Progress"))</f>
        <v>Not Started</v>
      </c>
      <c r="D166" s="286"/>
      <c r="E166" s="12">
        <v>1.3</v>
      </c>
      <c r="F166" s="42">
        <f>AH166</f>
        <v>0</v>
      </c>
      <c r="G166" s="272"/>
      <c r="H166" s="12">
        <v>1.3</v>
      </c>
      <c r="I166" s="291"/>
      <c r="J166" s="64">
        <v>63100</v>
      </c>
      <c r="K166" s="97"/>
      <c r="L166" s="85"/>
      <c r="M166" s="84" t="s">
        <v>239</v>
      </c>
      <c r="N166" s="84"/>
      <c r="O166" s="84"/>
      <c r="P166" s="91"/>
      <c r="Q166" s="88"/>
      <c r="R166" s="2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9"/>
      <c r="AH166" s="8">
        <f>SUM(R166:AG166)</f>
        <v>0</v>
      </c>
      <c r="AI166" s="171"/>
      <c r="AJ166" s="147"/>
    </row>
    <row r="167" spans="1:36" ht="13" x14ac:dyDescent="0.3">
      <c r="A167"/>
      <c r="B167" s="183"/>
      <c r="C167" s="181" t="str">
        <f>IF(F167=0,"Not Started",IF(E167=0,"Complete", "In Progress"))</f>
        <v>Not Started</v>
      </c>
      <c r="D167" s="286"/>
      <c r="E167" s="12">
        <v>1.3</v>
      </c>
      <c r="F167" s="42">
        <f>AH167</f>
        <v>0</v>
      </c>
      <c r="G167" s="272"/>
      <c r="H167" s="12">
        <v>1.3</v>
      </c>
      <c r="I167" s="291"/>
      <c r="J167" s="64">
        <v>63200</v>
      </c>
      <c r="K167" s="97"/>
      <c r="L167" s="85"/>
      <c r="M167" s="84" t="s">
        <v>240</v>
      </c>
      <c r="N167" s="84"/>
      <c r="O167" s="84"/>
      <c r="P167" s="91"/>
      <c r="Q167" s="88"/>
      <c r="R167" s="2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9"/>
      <c r="AH167" s="8">
        <f>SUM(R167:AG167)</f>
        <v>0</v>
      </c>
      <c r="AI167" s="171"/>
      <c r="AJ167" s="147"/>
    </row>
    <row r="168" spans="1:36" ht="13" x14ac:dyDescent="0.3">
      <c r="A168"/>
      <c r="B168" s="183"/>
      <c r="C168" s="181" t="str">
        <f>IF(F168=0,"Not Started",IF(E168=0,"Complete", "In Progress"))</f>
        <v>Not Started</v>
      </c>
      <c r="D168" s="286"/>
      <c r="E168" s="12">
        <v>1.3</v>
      </c>
      <c r="F168" s="42">
        <f>AH168</f>
        <v>0</v>
      </c>
      <c r="G168" s="272"/>
      <c r="H168" s="12">
        <v>1.3</v>
      </c>
      <c r="I168" s="291"/>
      <c r="J168" s="64">
        <v>63300</v>
      </c>
      <c r="K168" s="97"/>
      <c r="L168" s="85"/>
      <c r="M168" s="84" t="s">
        <v>241</v>
      </c>
      <c r="N168" s="84"/>
      <c r="O168" s="84"/>
      <c r="P168" s="91"/>
      <c r="Q168" s="88"/>
      <c r="R168" s="2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9"/>
      <c r="AH168" s="8">
        <f>SUM(R168:AG168)</f>
        <v>0</v>
      </c>
      <c r="AI168" s="171"/>
      <c r="AJ168" s="147"/>
    </row>
    <row r="169" spans="1:36" ht="13" x14ac:dyDescent="0.3">
      <c r="A169"/>
      <c r="B169" s="183"/>
      <c r="C169" s="181" t="str">
        <f>IF(F169=0,"Not Started",IF(E169=0,"Complete", "In Progress"))</f>
        <v>Not Started</v>
      </c>
      <c r="D169" s="286"/>
      <c r="E169" s="12">
        <v>1.3</v>
      </c>
      <c r="F169" s="42">
        <f>AH169</f>
        <v>0</v>
      </c>
      <c r="G169" s="272"/>
      <c r="H169" s="12">
        <v>1.3</v>
      </c>
      <c r="I169" s="291"/>
      <c r="J169" s="64">
        <v>63400</v>
      </c>
      <c r="K169" s="97"/>
      <c r="L169" s="85"/>
      <c r="M169" s="84" t="s">
        <v>242</v>
      </c>
      <c r="N169" s="84"/>
      <c r="O169" s="84"/>
      <c r="P169" s="91"/>
      <c r="Q169" s="88"/>
      <c r="R169" s="2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9"/>
      <c r="AH169" s="8">
        <f>SUM(R169:AG169)</f>
        <v>0</v>
      </c>
      <c r="AI169" s="171"/>
      <c r="AJ169" s="147"/>
    </row>
    <row r="170" spans="1:36" ht="13" x14ac:dyDescent="0.3">
      <c r="A170"/>
      <c r="B170" s="183"/>
      <c r="C170" s="181" t="str">
        <f>IF(F170=0,"Not Started",IF(E170=0,"Complete", "In Progress"))</f>
        <v>Not Started</v>
      </c>
      <c r="D170" s="286"/>
      <c r="E170" s="12">
        <v>1.3</v>
      </c>
      <c r="F170" s="42">
        <f>AH170</f>
        <v>0</v>
      </c>
      <c r="G170" s="272"/>
      <c r="H170" s="12">
        <v>1.3</v>
      </c>
      <c r="I170" s="291"/>
      <c r="J170" s="64">
        <v>63500</v>
      </c>
      <c r="K170" s="97"/>
      <c r="L170" s="85"/>
      <c r="M170" s="84" t="s">
        <v>243</v>
      </c>
      <c r="N170" s="84"/>
      <c r="O170" s="84"/>
      <c r="P170" s="91"/>
      <c r="Q170" s="88"/>
      <c r="R170" s="2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9"/>
      <c r="AH170" s="8">
        <f>SUM(R170:AG170)</f>
        <v>0</v>
      </c>
      <c r="AI170" s="171"/>
      <c r="AJ170" s="147"/>
    </row>
    <row r="171" spans="1:36" ht="13" x14ac:dyDescent="0.3">
      <c r="A171"/>
      <c r="B171" s="183"/>
      <c r="C171" s="65"/>
      <c r="D171" s="286"/>
      <c r="E171" s="65"/>
      <c r="F171" s="65"/>
      <c r="G171" s="272"/>
      <c r="H171" s="65"/>
      <c r="I171" s="291"/>
      <c r="J171" s="64">
        <v>64000</v>
      </c>
      <c r="K171" s="97"/>
      <c r="L171" s="84" t="s">
        <v>268</v>
      </c>
      <c r="M171" s="84"/>
      <c r="N171" s="91"/>
      <c r="O171" s="84"/>
      <c r="P171" s="84"/>
      <c r="Q171" s="88"/>
      <c r="R171" s="268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1"/>
      <c r="AH171" s="144"/>
      <c r="AI171" s="171"/>
      <c r="AJ171" s="147"/>
    </row>
    <row r="172" spans="1:36" ht="13" x14ac:dyDescent="0.3">
      <c r="A172"/>
      <c r="B172" s="183"/>
      <c r="C172" s="181" t="str">
        <f>IF(F172=0,"Not Started",IF(E172=0,"Complete", "In Progress"))</f>
        <v>Not Started</v>
      </c>
      <c r="D172" s="286"/>
      <c r="E172" s="12">
        <v>1.3</v>
      </c>
      <c r="F172" s="42">
        <f>AH172</f>
        <v>0</v>
      </c>
      <c r="G172" s="272"/>
      <c r="H172" s="12">
        <v>1.3</v>
      </c>
      <c r="I172" s="291"/>
      <c r="J172" s="64">
        <v>64100</v>
      </c>
      <c r="K172" s="97"/>
      <c r="L172" s="85"/>
      <c r="M172" s="84" t="s">
        <v>244</v>
      </c>
      <c r="N172" s="84"/>
      <c r="O172" s="84"/>
      <c r="P172" s="91"/>
      <c r="Q172" s="88"/>
      <c r="R172" s="2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9"/>
      <c r="AH172" s="8">
        <f>SUM(R172:AG172)</f>
        <v>0</v>
      </c>
      <c r="AI172" s="171"/>
      <c r="AJ172" s="147"/>
    </row>
    <row r="173" spans="1:36" ht="13" x14ac:dyDescent="0.3">
      <c r="A173"/>
      <c r="B173" s="183"/>
      <c r="C173" s="181" t="str">
        <f>IF(F173=0,"Not Started",IF(E173=0,"Complete", "In Progress"))</f>
        <v>Not Started</v>
      </c>
      <c r="D173" s="286"/>
      <c r="E173" s="12">
        <v>1.3</v>
      </c>
      <c r="F173" s="42">
        <f>AH173</f>
        <v>0</v>
      </c>
      <c r="G173" s="272"/>
      <c r="H173" s="12">
        <v>1.3</v>
      </c>
      <c r="I173" s="291"/>
      <c r="J173" s="64">
        <v>64200</v>
      </c>
      <c r="K173" s="97"/>
      <c r="L173" s="85"/>
      <c r="M173" s="84" t="s">
        <v>245</v>
      </c>
      <c r="N173" s="84"/>
      <c r="O173" s="84"/>
      <c r="P173" s="91"/>
      <c r="Q173" s="88"/>
      <c r="R173" s="2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9"/>
      <c r="AH173" s="8">
        <f>SUM(R173:AG173)</f>
        <v>0</v>
      </c>
      <c r="AI173" s="171"/>
      <c r="AJ173" s="147"/>
    </row>
    <row r="174" spans="1:36" ht="13" x14ac:dyDescent="0.3">
      <c r="A174"/>
      <c r="B174" s="183"/>
      <c r="C174" s="181" t="str">
        <f>IF(F174=0,"Not Started",IF(E174=0,"Complete", "In Progress"))</f>
        <v>Not Started</v>
      </c>
      <c r="D174" s="286"/>
      <c r="E174" s="12">
        <v>1.3</v>
      </c>
      <c r="F174" s="42">
        <f>AH174</f>
        <v>0</v>
      </c>
      <c r="G174" s="272"/>
      <c r="H174" s="12">
        <v>1.3</v>
      </c>
      <c r="I174" s="291"/>
      <c r="J174" s="64">
        <v>64300</v>
      </c>
      <c r="K174" s="97"/>
      <c r="L174" s="85"/>
      <c r="M174" s="84" t="s">
        <v>235</v>
      </c>
      <c r="N174" s="84"/>
      <c r="O174" s="84"/>
      <c r="P174" s="91"/>
      <c r="Q174" s="88"/>
      <c r="R174" s="2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9"/>
      <c r="AH174" s="8">
        <f>SUM(R174:AG174)</f>
        <v>0</v>
      </c>
      <c r="AI174" s="171"/>
      <c r="AJ174" s="147"/>
    </row>
    <row r="175" spans="1:36" ht="13" x14ac:dyDescent="0.3">
      <c r="A175"/>
      <c r="B175" s="183"/>
      <c r="C175" s="181" t="str">
        <f>IF(F175=0,"Not Started",IF(E175=0,"Complete", "In Progress"))</f>
        <v>Not Started</v>
      </c>
      <c r="D175" s="286"/>
      <c r="E175" s="12">
        <v>1.3</v>
      </c>
      <c r="F175" s="42">
        <f>AH175</f>
        <v>0</v>
      </c>
      <c r="G175" s="272"/>
      <c r="H175" s="12">
        <v>1.3</v>
      </c>
      <c r="I175" s="291"/>
      <c r="J175" s="64">
        <v>64400</v>
      </c>
      <c r="K175" s="97"/>
      <c r="L175" s="85"/>
      <c r="M175" s="84" t="s">
        <v>246</v>
      </c>
      <c r="N175" s="84"/>
      <c r="O175" s="84"/>
      <c r="P175" s="91"/>
      <c r="Q175" s="88"/>
      <c r="R175" s="2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9"/>
      <c r="AH175" s="8">
        <f>SUM(R175:AG175)</f>
        <v>0</v>
      </c>
      <c r="AI175" s="171"/>
      <c r="AJ175" s="147"/>
    </row>
    <row r="176" spans="1:36" ht="13" x14ac:dyDescent="0.3">
      <c r="A176"/>
      <c r="B176" s="183"/>
      <c r="C176" s="181" t="str">
        <f>IF(F176=0,"Not Started",IF(E176=0,"Complete", "In Progress"))</f>
        <v>Not Started</v>
      </c>
      <c r="D176" s="286"/>
      <c r="E176" s="12">
        <v>1.3</v>
      </c>
      <c r="F176" s="42">
        <f>AH176</f>
        <v>0</v>
      </c>
      <c r="G176" s="272"/>
      <c r="H176" s="12">
        <v>1.3</v>
      </c>
      <c r="I176" s="291"/>
      <c r="J176" s="64">
        <v>64500</v>
      </c>
      <c r="K176" s="97"/>
      <c r="L176" s="85"/>
      <c r="M176" s="84" t="s">
        <v>247</v>
      </c>
      <c r="N176" s="84"/>
      <c r="O176" s="84"/>
      <c r="P176" s="91"/>
      <c r="Q176" s="88"/>
      <c r="R176" s="2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9"/>
      <c r="AH176" s="8">
        <f>SUM(R176:AG176)</f>
        <v>0</v>
      </c>
      <c r="AI176" s="171"/>
      <c r="AJ176" s="147"/>
    </row>
    <row r="177" spans="1:36" ht="13" x14ac:dyDescent="0.3">
      <c r="A177"/>
      <c r="B177" s="183"/>
      <c r="C177" s="65"/>
      <c r="D177" s="286"/>
      <c r="E177" s="65"/>
      <c r="F177" s="65"/>
      <c r="G177" s="272"/>
      <c r="H177" s="65"/>
      <c r="I177" s="291"/>
      <c r="J177" s="64">
        <v>65000</v>
      </c>
      <c r="K177" s="97"/>
      <c r="L177" s="84" t="s">
        <v>269</v>
      </c>
      <c r="M177" s="84"/>
      <c r="N177" s="91"/>
      <c r="O177" s="84"/>
      <c r="P177" s="84"/>
      <c r="Q177" s="88"/>
      <c r="R177" s="268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1"/>
      <c r="AH177" s="144"/>
      <c r="AI177" s="171"/>
      <c r="AJ177" s="147"/>
    </row>
    <row r="178" spans="1:36" ht="13" x14ac:dyDescent="0.3">
      <c r="A178"/>
      <c r="B178" s="183"/>
      <c r="C178" s="181" t="str">
        <f>IF(F178=0,"Not Started",IF(E178=0,"Complete", "In Progress"))</f>
        <v>Not Started</v>
      </c>
      <c r="D178" s="286"/>
      <c r="E178" s="11">
        <v>1.3</v>
      </c>
      <c r="F178" s="42">
        <f>AH178</f>
        <v>0</v>
      </c>
      <c r="G178" s="272"/>
      <c r="H178" s="12">
        <v>1.3</v>
      </c>
      <c r="I178" s="291"/>
      <c r="J178" s="64">
        <v>65100</v>
      </c>
      <c r="K178" s="97"/>
      <c r="L178" s="85"/>
      <c r="M178" s="84" t="s">
        <v>248</v>
      </c>
      <c r="N178" s="84"/>
      <c r="O178" s="84"/>
      <c r="P178" s="91"/>
      <c r="Q178" s="88"/>
      <c r="R178" s="2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9"/>
      <c r="AH178" s="8">
        <f>SUM(R178:AG178)</f>
        <v>0</v>
      </c>
      <c r="AI178" s="171"/>
      <c r="AJ178" s="147"/>
    </row>
    <row r="179" spans="1:36" ht="13" x14ac:dyDescent="0.3">
      <c r="A179"/>
      <c r="B179" s="183"/>
      <c r="C179" s="181" t="str">
        <f>IF(F179=0,"Not Started",IF(E179=0,"Complete", "In Progress"))</f>
        <v>Not Started</v>
      </c>
      <c r="D179" s="286"/>
      <c r="E179" s="11">
        <v>1.3</v>
      </c>
      <c r="F179" s="42">
        <f>AH179</f>
        <v>0</v>
      </c>
      <c r="G179" s="272"/>
      <c r="H179" s="12">
        <v>1.3</v>
      </c>
      <c r="I179" s="291"/>
      <c r="J179" s="64">
        <v>65200</v>
      </c>
      <c r="K179" s="97"/>
      <c r="L179" s="85"/>
      <c r="M179" s="84" t="s">
        <v>249</v>
      </c>
      <c r="N179" s="84"/>
      <c r="O179" s="84"/>
      <c r="P179" s="91"/>
      <c r="Q179" s="88"/>
      <c r="R179" s="2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9"/>
      <c r="AH179" s="8">
        <f>SUM(R179:AG179)</f>
        <v>0</v>
      </c>
      <c r="AI179" s="171"/>
      <c r="AJ179" s="147"/>
    </row>
    <row r="180" spans="1:36" ht="13" x14ac:dyDescent="0.3">
      <c r="A180"/>
      <c r="B180" s="183"/>
      <c r="C180" s="181" t="str">
        <f>IF(F180=0,"Not Started",IF(E180=0,"Complete", "In Progress"))</f>
        <v>Not Started</v>
      </c>
      <c r="D180" s="286"/>
      <c r="E180" s="11">
        <v>1.3</v>
      </c>
      <c r="F180" s="42">
        <f>AH180</f>
        <v>0</v>
      </c>
      <c r="G180" s="272"/>
      <c r="H180" s="12">
        <v>1.3</v>
      </c>
      <c r="I180" s="291"/>
      <c r="J180" s="64">
        <v>65300</v>
      </c>
      <c r="K180" s="97"/>
      <c r="L180" s="85"/>
      <c r="M180" s="84" t="s">
        <v>250</v>
      </c>
      <c r="N180" s="84"/>
      <c r="O180" s="84"/>
      <c r="P180" s="91"/>
      <c r="Q180" s="88"/>
      <c r="R180" s="2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9"/>
      <c r="AH180" s="8">
        <f>SUM(R180:AG180)</f>
        <v>0</v>
      </c>
      <c r="AI180" s="171"/>
      <c r="AJ180" s="147"/>
    </row>
    <row r="181" spans="1:36" ht="13" x14ac:dyDescent="0.3">
      <c r="A181"/>
      <c r="B181" s="183"/>
      <c r="C181" s="181" t="str">
        <f>IF(F181=0,"Not Started",IF(E181=0,"Complete", "In Progress"))</f>
        <v>Not Started</v>
      </c>
      <c r="D181" s="286"/>
      <c r="E181" s="11">
        <v>1</v>
      </c>
      <c r="F181" s="42">
        <f t="shared" ref="F181:F182" si="61">AH181</f>
        <v>0</v>
      </c>
      <c r="G181" s="272"/>
      <c r="H181" s="12">
        <v>1</v>
      </c>
      <c r="I181" s="291"/>
      <c r="J181" s="64">
        <v>66000</v>
      </c>
      <c r="K181" s="97"/>
      <c r="L181" s="84" t="s">
        <v>270</v>
      </c>
      <c r="M181" s="84"/>
      <c r="N181" s="91"/>
      <c r="O181" s="84"/>
      <c r="P181" s="84"/>
      <c r="Q181" s="88"/>
      <c r="R181" s="268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67"/>
      <c r="AH181" s="8">
        <f>SUM(R181:AG181)</f>
        <v>0</v>
      </c>
      <c r="AI181" s="172"/>
      <c r="AJ181" s="147"/>
    </row>
    <row r="182" spans="1:36" ht="13" x14ac:dyDescent="0.3">
      <c r="A182"/>
      <c r="B182" s="183"/>
      <c r="C182" s="181" t="str">
        <f>IF(F182=0,"Not Started",IF(E182=0,"Complete", "In Progress"))</f>
        <v>Not Started</v>
      </c>
      <c r="D182" s="286"/>
      <c r="E182" s="11">
        <v>2</v>
      </c>
      <c r="F182" s="42">
        <f t="shared" si="61"/>
        <v>0</v>
      </c>
      <c r="G182" s="272"/>
      <c r="H182" s="12">
        <v>2</v>
      </c>
      <c r="I182" s="291"/>
      <c r="J182" s="64">
        <v>67000</v>
      </c>
      <c r="K182" s="97"/>
      <c r="L182" s="84" t="s">
        <v>252</v>
      </c>
      <c r="M182" s="84"/>
      <c r="N182" s="91"/>
      <c r="O182" s="84"/>
      <c r="P182" s="84"/>
      <c r="Q182" s="88"/>
      <c r="R182" s="268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67"/>
      <c r="AH182" s="8">
        <f>SUM(R182:AG182)</f>
        <v>0</v>
      </c>
      <c r="AI182" s="172"/>
      <c r="AJ182" s="147"/>
    </row>
    <row r="183" spans="1:36" ht="13" x14ac:dyDescent="0.3">
      <c r="A183"/>
      <c r="B183" s="183"/>
      <c r="C183" s="118"/>
      <c r="D183" s="286"/>
      <c r="E183" s="118"/>
      <c r="F183" s="118"/>
      <c r="G183" s="272"/>
      <c r="H183" s="119"/>
      <c r="I183" s="291"/>
      <c r="J183" s="110">
        <v>89000</v>
      </c>
      <c r="K183" s="120" t="s">
        <v>63</v>
      </c>
      <c r="L183" s="121"/>
      <c r="M183" s="112"/>
      <c r="N183" s="111"/>
      <c r="O183" s="112"/>
      <c r="P183" s="112"/>
      <c r="Q183" s="113"/>
      <c r="R183" s="268"/>
      <c r="S183" s="114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6"/>
      <c r="AH183" s="117"/>
      <c r="AI183" s="172"/>
      <c r="AJ183" s="147"/>
    </row>
    <row r="184" spans="1:36" ht="13" x14ac:dyDescent="0.3">
      <c r="A184"/>
      <c r="B184" s="183"/>
      <c r="C184" s="181"/>
      <c r="D184" s="286"/>
      <c r="E184" s="65"/>
      <c r="F184" s="65"/>
      <c r="G184" s="272"/>
      <c r="H184" s="65"/>
      <c r="I184" s="291"/>
      <c r="J184" s="64">
        <v>90000</v>
      </c>
      <c r="K184" s="92" t="s">
        <v>57</v>
      </c>
      <c r="L184" s="84"/>
      <c r="M184" s="84"/>
      <c r="N184" s="91"/>
      <c r="O184" s="84"/>
      <c r="P184" s="84"/>
      <c r="Q184" s="88"/>
      <c r="R184" s="268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1"/>
      <c r="AH184" s="144"/>
      <c r="AI184" s="172"/>
      <c r="AJ184" s="147"/>
    </row>
    <row r="185" spans="1:36" ht="13" x14ac:dyDescent="0.3">
      <c r="A185"/>
      <c r="B185" s="183"/>
      <c r="C185" s="181"/>
      <c r="D185" s="286"/>
      <c r="E185" s="109"/>
      <c r="F185" s="109"/>
      <c r="G185" s="272"/>
      <c r="H185" s="65"/>
      <c r="I185" s="291"/>
      <c r="J185" s="64">
        <v>99000</v>
      </c>
      <c r="K185" s="97"/>
      <c r="L185" s="84" t="s">
        <v>58</v>
      </c>
      <c r="M185" s="84"/>
      <c r="N185" s="91"/>
      <c r="O185" s="84"/>
      <c r="P185" s="84"/>
      <c r="Q185" s="88"/>
      <c r="R185" s="268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1"/>
      <c r="AH185" s="144"/>
      <c r="AI185" s="172"/>
      <c r="AJ185" s="147"/>
    </row>
    <row r="186" spans="1:36" ht="13" x14ac:dyDescent="0.3">
      <c r="A186"/>
      <c r="B186" s="183"/>
      <c r="C186" s="181"/>
      <c r="D186" s="286"/>
      <c r="E186" s="109"/>
      <c r="F186" s="109"/>
      <c r="G186" s="272"/>
      <c r="H186" s="65"/>
      <c r="I186" s="291"/>
      <c r="J186" s="64">
        <v>99900</v>
      </c>
      <c r="K186" s="97"/>
      <c r="L186" s="85"/>
      <c r="M186" s="84" t="s">
        <v>59</v>
      </c>
      <c r="N186" s="91"/>
      <c r="O186" s="84"/>
      <c r="P186" s="84"/>
      <c r="Q186" s="88"/>
      <c r="R186" s="268"/>
      <c r="S186" s="70"/>
      <c r="T186" s="70"/>
      <c r="U186" s="70"/>
      <c r="V186" s="70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71"/>
      <c r="AH186" s="144"/>
      <c r="AI186" s="172"/>
      <c r="AJ186" s="147"/>
    </row>
    <row r="187" spans="1:36" ht="13" x14ac:dyDescent="0.3">
      <c r="A187"/>
      <c r="B187" s="183"/>
      <c r="C187" s="181" t="str">
        <f>IF(F187=0,"Not Started",IF(E187=0,"Complete", "In Progress"))</f>
        <v>Not Started</v>
      </c>
      <c r="D187" s="286"/>
      <c r="E187" s="11"/>
      <c r="F187" s="42">
        <f t="shared" ref="F187:F189" si="62">AH187</f>
        <v>0</v>
      </c>
      <c r="G187" s="272"/>
      <c r="H187" s="12"/>
      <c r="I187" s="291"/>
      <c r="J187" s="64">
        <v>91000</v>
      </c>
      <c r="K187" s="97"/>
      <c r="L187" s="84" t="s">
        <v>60</v>
      </c>
      <c r="M187" s="84"/>
      <c r="N187" s="91"/>
      <c r="O187" s="84"/>
      <c r="P187" s="84"/>
      <c r="Q187" s="88"/>
      <c r="R187" s="268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67"/>
      <c r="AH187" s="8">
        <f>SUM(R187:AG187)</f>
        <v>0</v>
      </c>
      <c r="AI187" s="172"/>
      <c r="AJ187" s="147"/>
    </row>
    <row r="188" spans="1:36" ht="13" x14ac:dyDescent="0.3">
      <c r="A188"/>
      <c r="B188" s="183"/>
      <c r="C188" s="181" t="str">
        <f>IF(F188=0,"Not Started",IF(E188=0,"Complete", "In Progress"))</f>
        <v>Not Started</v>
      </c>
      <c r="D188" s="286"/>
      <c r="E188" s="11"/>
      <c r="F188" s="42">
        <f t="shared" si="62"/>
        <v>0</v>
      </c>
      <c r="G188" s="272"/>
      <c r="H188" s="12"/>
      <c r="I188" s="291"/>
      <c r="J188" s="64">
        <v>99100</v>
      </c>
      <c r="K188" s="97"/>
      <c r="L188" s="85"/>
      <c r="M188" s="84" t="s">
        <v>61</v>
      </c>
      <c r="N188" s="91"/>
      <c r="O188" s="84"/>
      <c r="P188" s="84"/>
      <c r="Q188" s="88"/>
      <c r="R188" s="268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67"/>
      <c r="AH188" s="8">
        <f>SUM(R188:AG188)</f>
        <v>0</v>
      </c>
      <c r="AI188" s="172"/>
      <c r="AJ188" s="147"/>
    </row>
    <row r="189" spans="1:36" ht="13" customHeight="1" x14ac:dyDescent="0.3">
      <c r="A189"/>
      <c r="B189" s="183"/>
      <c r="C189" s="181" t="str">
        <f>IF(F189=0,"Not Started",IF(E189=0,"Complete", "In Progress"))</f>
        <v>Not Started</v>
      </c>
      <c r="D189" s="286"/>
      <c r="E189" s="196"/>
      <c r="F189" s="197">
        <f t="shared" si="62"/>
        <v>0</v>
      </c>
      <c r="G189" s="272"/>
      <c r="H189" s="12"/>
      <c r="I189" s="291"/>
      <c r="J189" s="64">
        <v>99910</v>
      </c>
      <c r="K189" s="97"/>
      <c r="L189" s="85"/>
      <c r="M189" s="85"/>
      <c r="N189" s="91" t="s">
        <v>62</v>
      </c>
      <c r="O189" s="84"/>
      <c r="P189" s="84"/>
      <c r="Q189" s="88"/>
      <c r="R189" s="268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67"/>
      <c r="AH189" s="8">
        <f>SUM(R189:AG189)</f>
        <v>0</v>
      </c>
      <c r="AI189" s="172"/>
      <c r="AJ189" s="147"/>
    </row>
    <row r="190" spans="1:36" ht="6" customHeight="1" thickBot="1" x14ac:dyDescent="0.35">
      <c r="A190"/>
      <c r="B190" s="155"/>
      <c r="C190" s="279"/>
      <c r="D190" s="199"/>
      <c r="E190" s="206"/>
      <c r="F190" s="206"/>
      <c r="G190" s="278"/>
      <c r="H190" s="277"/>
      <c r="I190" s="199"/>
      <c r="J190" s="280"/>
      <c r="K190" s="198"/>
      <c r="L190" s="199"/>
      <c r="M190" s="199"/>
      <c r="N190" s="198"/>
      <c r="O190" s="199"/>
      <c r="P190" s="199"/>
      <c r="Q190" s="198"/>
      <c r="R190" s="198"/>
      <c r="S190" s="198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3"/>
      <c r="AH190" s="204"/>
      <c r="AI190" s="205"/>
      <c r="AJ190" s="147"/>
    </row>
    <row r="191" spans="1:36" ht="13" customHeight="1" thickTop="1" thickBot="1" x14ac:dyDescent="0.35">
      <c r="A191"/>
      <c r="B191" s="155"/>
      <c r="C191" s="146"/>
      <c r="D191" s="146"/>
      <c r="E191" s="149"/>
      <c r="F191" s="149"/>
      <c r="G191" s="275"/>
      <c r="H191" s="148"/>
      <c r="I191" s="146"/>
      <c r="J191" s="63"/>
      <c r="K191" s="63"/>
      <c r="L191" s="63"/>
      <c r="M191" s="63"/>
      <c r="N191" s="63"/>
      <c r="O191" s="63"/>
      <c r="P191" s="63"/>
      <c r="Q191" s="48"/>
      <c r="R191" s="268"/>
      <c r="S191" s="200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185"/>
      <c r="AI191" s="146"/>
      <c r="AJ191" s="147"/>
    </row>
    <row r="192" spans="1:36" ht="14" thickTop="1" thickBot="1" x14ac:dyDescent="0.35">
      <c r="A192"/>
      <c r="B192" s="155"/>
      <c r="C192" s="157" t="s">
        <v>6</v>
      </c>
      <c r="D192" s="146"/>
      <c r="E192" s="13">
        <f>SUM(E9:E191)</f>
        <v>125.09999999999987</v>
      </c>
      <c r="F192" s="14">
        <f>SUM(F9:F191)</f>
        <v>29.1</v>
      </c>
      <c r="G192" s="276"/>
      <c r="H192" s="14">
        <f>SUM(H9:H191)</f>
        <v>151.50000000000009</v>
      </c>
      <c r="I192" s="148"/>
      <c r="J192" s="300" t="s">
        <v>49</v>
      </c>
      <c r="K192" s="301"/>
      <c r="L192" s="301"/>
      <c r="M192" s="301"/>
      <c r="N192" s="301"/>
      <c r="O192" s="301"/>
      <c r="P192" s="301"/>
      <c r="Q192" s="301"/>
      <c r="R192" s="268"/>
      <c r="S192" s="59">
        <f t="shared" ref="S192:AF192" si="63">SUM(S9:S191)</f>
        <v>15.900000000000002</v>
      </c>
      <c r="T192" s="60">
        <f t="shared" si="63"/>
        <v>7.5</v>
      </c>
      <c r="U192" s="60">
        <f t="shared" si="63"/>
        <v>5.7</v>
      </c>
      <c r="V192" s="60">
        <f t="shared" si="63"/>
        <v>0</v>
      </c>
      <c r="W192" s="60">
        <f t="shared" si="63"/>
        <v>0</v>
      </c>
      <c r="X192" s="60">
        <f t="shared" si="63"/>
        <v>0</v>
      </c>
      <c r="Y192" s="60">
        <f t="shared" si="63"/>
        <v>0</v>
      </c>
      <c r="Z192" s="60">
        <f t="shared" si="63"/>
        <v>0</v>
      </c>
      <c r="AA192" s="60">
        <f t="shared" si="63"/>
        <v>0</v>
      </c>
      <c r="AB192" s="60">
        <f t="shared" si="63"/>
        <v>0</v>
      </c>
      <c r="AC192" s="60">
        <f t="shared" si="63"/>
        <v>0</v>
      </c>
      <c r="AD192" s="60">
        <f t="shared" si="63"/>
        <v>0</v>
      </c>
      <c r="AE192" s="60">
        <f t="shared" si="63"/>
        <v>0</v>
      </c>
      <c r="AF192" s="60">
        <f t="shared" si="63"/>
        <v>0</v>
      </c>
      <c r="AG192" s="187"/>
      <c r="AH192" s="201"/>
      <c r="AI192" s="146"/>
      <c r="AJ192" s="147"/>
    </row>
    <row r="193" spans="1:72" ht="16.5" thickTop="1" thickBot="1" x14ac:dyDescent="0.4">
      <c r="A193"/>
      <c r="B193" s="155"/>
      <c r="C193" s="146"/>
      <c r="D193" s="146"/>
      <c r="E193" s="163" t="s">
        <v>1</v>
      </c>
      <c r="F193" s="163" t="s">
        <v>1</v>
      </c>
      <c r="G193" s="148"/>
      <c r="H193" s="163" t="s">
        <v>1</v>
      </c>
      <c r="I193" s="148"/>
      <c r="J193" s="302" t="s">
        <v>50</v>
      </c>
      <c r="K193" s="303"/>
      <c r="L193" s="303"/>
      <c r="M193" s="303"/>
      <c r="N193" s="303"/>
      <c r="O193" s="303"/>
      <c r="P193" s="303"/>
      <c r="Q193" s="303"/>
      <c r="R193" s="268"/>
      <c r="S193" s="61">
        <f>S192+R193</f>
        <v>15.900000000000002</v>
      </c>
      <c r="T193" s="7">
        <f t="shared" ref="T193:AF193" si="64">T192+S193</f>
        <v>23.400000000000002</v>
      </c>
      <c r="U193" s="7">
        <f t="shared" si="64"/>
        <v>29.1</v>
      </c>
      <c r="V193" s="7">
        <f t="shared" si="64"/>
        <v>29.1</v>
      </c>
      <c r="W193" s="7">
        <f t="shared" si="64"/>
        <v>29.1</v>
      </c>
      <c r="X193" s="7">
        <f t="shared" si="64"/>
        <v>29.1</v>
      </c>
      <c r="Y193" s="7">
        <f t="shared" si="64"/>
        <v>29.1</v>
      </c>
      <c r="Z193" s="7">
        <f t="shared" si="64"/>
        <v>29.1</v>
      </c>
      <c r="AA193" s="7">
        <f t="shared" si="64"/>
        <v>29.1</v>
      </c>
      <c r="AB193" s="7">
        <f t="shared" si="64"/>
        <v>29.1</v>
      </c>
      <c r="AC193" s="7">
        <f t="shared" si="64"/>
        <v>29.1</v>
      </c>
      <c r="AD193" s="7">
        <f t="shared" si="64"/>
        <v>29.1</v>
      </c>
      <c r="AE193" s="7">
        <f t="shared" si="64"/>
        <v>29.1</v>
      </c>
      <c r="AF193" s="7">
        <f t="shared" si="64"/>
        <v>29.1</v>
      </c>
      <c r="AG193" s="188"/>
      <c r="AH193" s="186">
        <f>SUM(AH10:AH191)</f>
        <v>29.1</v>
      </c>
      <c r="AI193" s="146"/>
      <c r="AJ193" s="147"/>
    </row>
    <row r="194" spans="1:72" ht="69.75" customHeight="1" thickBot="1" x14ac:dyDescent="0.3">
      <c r="A194"/>
      <c r="B194" s="155"/>
      <c r="C194" s="146"/>
      <c r="D194" s="146"/>
      <c r="E194" s="207" t="s">
        <v>42</v>
      </c>
      <c r="F194" s="72" t="s">
        <v>22</v>
      </c>
      <c r="G194" s="148"/>
      <c r="H194" s="145" t="s">
        <v>51</v>
      </c>
      <c r="I194" s="148"/>
      <c r="J194" s="304" t="s">
        <v>43</v>
      </c>
      <c r="K194" s="305"/>
      <c r="L194" s="305"/>
      <c r="M194" s="305"/>
      <c r="N194" s="305"/>
      <c r="O194" s="305"/>
      <c r="P194" s="305"/>
      <c r="Q194" s="306"/>
      <c r="R194" s="268">
        <f>H192</f>
        <v>151.50000000000009</v>
      </c>
      <c r="S194" s="99">
        <v>134.6</v>
      </c>
      <c r="T194" s="99">
        <v>130.1</v>
      </c>
      <c r="U194" s="99">
        <v>125.1</v>
      </c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189"/>
      <c r="AH194" s="148"/>
      <c r="AI194" s="146"/>
      <c r="AJ194" s="147"/>
    </row>
    <row r="195" spans="1:72" ht="55" customHeight="1" thickBot="1" x14ac:dyDescent="0.3">
      <c r="A195"/>
      <c r="B195" s="155"/>
      <c r="C195" s="146"/>
      <c r="D195" s="146"/>
      <c r="E195" s="236" t="s">
        <v>90</v>
      </c>
      <c r="F195" s="237" t="s">
        <v>101</v>
      </c>
      <c r="G195" s="235"/>
      <c r="H195" s="237" t="s">
        <v>89</v>
      </c>
      <c r="I195" s="148"/>
      <c r="J195" s="191"/>
      <c r="K195" s="192"/>
      <c r="L195" s="192"/>
      <c r="M195" s="192"/>
      <c r="N195" s="192"/>
      <c r="O195" s="192"/>
      <c r="P195" s="192"/>
      <c r="Q195" s="193" t="s">
        <v>47</v>
      </c>
      <c r="R195" s="268"/>
      <c r="S195" s="194">
        <v>1</v>
      </c>
      <c r="T195" s="194">
        <v>2</v>
      </c>
      <c r="U195" s="194">
        <v>3</v>
      </c>
      <c r="V195" s="194">
        <v>4</v>
      </c>
      <c r="W195" s="194">
        <v>5</v>
      </c>
      <c r="X195" s="194">
        <v>6</v>
      </c>
      <c r="Y195" s="194">
        <v>7</v>
      </c>
      <c r="Z195" s="194">
        <v>8</v>
      </c>
      <c r="AA195" s="194">
        <v>9</v>
      </c>
      <c r="AB195" s="194">
        <v>10</v>
      </c>
      <c r="AC195" s="194">
        <v>11</v>
      </c>
      <c r="AD195" s="194">
        <v>12</v>
      </c>
      <c r="AE195" s="194">
        <v>13</v>
      </c>
      <c r="AF195" s="194">
        <v>14</v>
      </c>
      <c r="AG195" s="195"/>
      <c r="AH195" s="148"/>
      <c r="AI195" s="146"/>
      <c r="AJ195" s="147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</row>
    <row r="196" spans="1:72" ht="19" x14ac:dyDescent="0.4">
      <c r="A196"/>
      <c r="B196" s="155"/>
      <c r="C196" s="146"/>
      <c r="D196" s="146"/>
      <c r="E196" s="158"/>
      <c r="F196" s="159"/>
      <c r="G196" s="148"/>
      <c r="H196" s="159"/>
      <c r="I196" s="148"/>
      <c r="J196" s="295" t="s">
        <v>88</v>
      </c>
      <c r="K196" s="296"/>
      <c r="L196" s="296"/>
      <c r="M196" s="296"/>
      <c r="N196" s="296"/>
      <c r="O196" s="296"/>
      <c r="P196" s="296"/>
      <c r="Q196" s="296"/>
      <c r="R196" s="268"/>
      <c r="S196" s="99">
        <v>16.899999999999999</v>
      </c>
      <c r="T196" s="99">
        <v>21.4</v>
      </c>
      <c r="U196" s="99">
        <v>26.4</v>
      </c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189"/>
      <c r="AH196" s="148"/>
      <c r="AI196" s="146"/>
      <c r="AJ196" s="147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</row>
    <row r="197" spans="1:72" ht="13" x14ac:dyDescent="0.3">
      <c r="A197"/>
      <c r="B197" s="155"/>
      <c r="C197" s="146"/>
      <c r="D197" s="146"/>
      <c r="E197" s="148"/>
      <c r="F197" s="148"/>
      <c r="G197" s="148"/>
      <c r="H197" s="160"/>
      <c r="I197" s="148"/>
      <c r="J197" s="297" t="s">
        <v>46</v>
      </c>
      <c r="K197" s="298"/>
      <c r="L197" s="298"/>
      <c r="M197" s="298"/>
      <c r="N197" s="298"/>
      <c r="O197" s="298"/>
      <c r="P197" s="298"/>
      <c r="Q197" s="299"/>
      <c r="R197" s="268"/>
      <c r="S197" s="214">
        <f t="shared" ref="S197:Y197" si="65">S196+R197</f>
        <v>16.899999999999999</v>
      </c>
      <c r="T197" s="5">
        <f t="shared" si="65"/>
        <v>38.299999999999997</v>
      </c>
      <c r="U197" s="5">
        <f t="shared" si="65"/>
        <v>64.699999999999989</v>
      </c>
      <c r="V197" s="5">
        <f t="shared" si="65"/>
        <v>64.699999999999989</v>
      </c>
      <c r="W197" s="5">
        <f t="shared" si="65"/>
        <v>64.699999999999989</v>
      </c>
      <c r="X197" s="5">
        <f t="shared" si="65"/>
        <v>64.699999999999989</v>
      </c>
      <c r="Y197" s="5">
        <f t="shared" si="65"/>
        <v>64.699999999999989</v>
      </c>
      <c r="Z197" s="5">
        <f t="shared" ref="Z197:AF197" si="66">Z196+Y197</f>
        <v>64.699999999999989</v>
      </c>
      <c r="AA197" s="5">
        <f t="shared" si="66"/>
        <v>64.699999999999989</v>
      </c>
      <c r="AB197" s="5">
        <f t="shared" si="66"/>
        <v>64.699999999999989</v>
      </c>
      <c r="AC197" s="5">
        <f t="shared" si="66"/>
        <v>64.699999999999989</v>
      </c>
      <c r="AD197" s="5">
        <f t="shared" si="66"/>
        <v>64.699999999999989</v>
      </c>
      <c r="AE197" s="5">
        <f t="shared" si="66"/>
        <v>64.699999999999989</v>
      </c>
      <c r="AF197" s="5">
        <f t="shared" si="66"/>
        <v>64.699999999999989</v>
      </c>
      <c r="AG197" s="213"/>
      <c r="AH197" s="148"/>
      <c r="AI197" s="146"/>
      <c r="AJ197" s="147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</row>
    <row r="198" spans="1:72" ht="13" x14ac:dyDescent="0.3">
      <c r="A198"/>
      <c r="B198" s="155"/>
      <c r="C198" s="146"/>
      <c r="D198" s="146"/>
      <c r="E198" s="148"/>
      <c r="F198" s="148"/>
      <c r="G198" s="148"/>
      <c r="H198" s="160"/>
      <c r="I198" s="148"/>
      <c r="J198" s="208"/>
      <c r="K198" s="138"/>
      <c r="L198" s="138"/>
      <c r="M198" s="138"/>
      <c r="N198" s="138"/>
      <c r="O198" s="138"/>
      <c r="P198" s="138"/>
      <c r="Q198" s="209" t="s">
        <v>92</v>
      </c>
      <c r="R198" s="268"/>
      <c r="S198" s="214">
        <f>S197/S193</f>
        <v>1.0628930817610061</v>
      </c>
      <c r="T198" s="214">
        <f t="shared" ref="T198:AF198" si="67">T197/T193</f>
        <v>1.6367521367521365</v>
      </c>
      <c r="U198" s="214">
        <f t="shared" si="67"/>
        <v>2.2233676975945014</v>
      </c>
      <c r="V198" s="214">
        <f t="shared" si="67"/>
        <v>2.2233676975945014</v>
      </c>
      <c r="W198" s="214">
        <f t="shared" si="67"/>
        <v>2.2233676975945014</v>
      </c>
      <c r="X198" s="214">
        <f t="shared" si="67"/>
        <v>2.2233676975945014</v>
      </c>
      <c r="Y198" s="214">
        <f t="shared" si="67"/>
        <v>2.2233676975945014</v>
      </c>
      <c r="Z198" s="214">
        <f t="shared" si="67"/>
        <v>2.2233676975945014</v>
      </c>
      <c r="AA198" s="214">
        <f t="shared" si="67"/>
        <v>2.2233676975945014</v>
      </c>
      <c r="AB198" s="214">
        <f t="shared" si="67"/>
        <v>2.2233676975945014</v>
      </c>
      <c r="AC198" s="214">
        <f t="shared" si="67"/>
        <v>2.2233676975945014</v>
      </c>
      <c r="AD198" s="214">
        <f t="shared" si="67"/>
        <v>2.2233676975945014</v>
      </c>
      <c r="AE198" s="214">
        <f t="shared" si="67"/>
        <v>2.2233676975945014</v>
      </c>
      <c r="AF198" s="214">
        <f t="shared" si="67"/>
        <v>2.2233676975945014</v>
      </c>
      <c r="AG198" s="213"/>
      <c r="AH198" s="148"/>
      <c r="AI198" s="146"/>
      <c r="AJ198" s="147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</row>
    <row r="199" spans="1:72" ht="13.5" thickBot="1" x14ac:dyDescent="0.35">
      <c r="A199"/>
      <c r="B199" s="155"/>
      <c r="C199" s="146"/>
      <c r="D199" s="146"/>
      <c r="E199" s="148"/>
      <c r="F199" s="148"/>
      <c r="G199" s="148"/>
      <c r="H199" s="160"/>
      <c r="I199" s="148"/>
      <c r="J199" s="210"/>
      <c r="K199" s="211"/>
      <c r="L199" s="211"/>
      <c r="M199" s="211"/>
      <c r="N199" s="211"/>
      <c r="O199" s="211"/>
      <c r="P199" s="211"/>
      <c r="Q199" s="212" t="s">
        <v>93</v>
      </c>
      <c r="R199" s="281"/>
      <c r="S199" s="215">
        <f t="shared" ref="S199:AF199" si="68">S197/S4</f>
        <v>1.5617161716171606</v>
      </c>
      <c r="T199" s="215">
        <f t="shared" si="68"/>
        <v>1.7696369636963685</v>
      </c>
      <c r="U199" s="215">
        <f t="shared" si="68"/>
        <v>1.9929592959295912</v>
      </c>
      <c r="V199" s="215">
        <f t="shared" si="68"/>
        <v>1.4947194719471935</v>
      </c>
      <c r="W199" s="215">
        <f t="shared" si="68"/>
        <v>1.1957755775577548</v>
      </c>
      <c r="X199" s="215">
        <f t="shared" si="68"/>
        <v>0.9964796479647956</v>
      </c>
      <c r="Y199" s="215">
        <f t="shared" si="68"/>
        <v>0.85412541254125329</v>
      </c>
      <c r="Z199" s="215">
        <f t="shared" si="68"/>
        <v>0.74735973597359662</v>
      </c>
      <c r="AA199" s="215">
        <f t="shared" si="68"/>
        <v>0.6643197653098637</v>
      </c>
      <c r="AB199" s="215">
        <f t="shared" si="68"/>
        <v>0.59788778877887727</v>
      </c>
      <c r="AC199" s="215">
        <f t="shared" si="68"/>
        <v>0.54353435343534295</v>
      </c>
      <c r="AD199" s="215">
        <f t="shared" si="68"/>
        <v>0.49823982398239769</v>
      </c>
      <c r="AE199" s="215">
        <f t="shared" si="68"/>
        <v>0.45991368367605939</v>
      </c>
      <c r="AF199" s="215">
        <f t="shared" si="68"/>
        <v>0.42706270627062659</v>
      </c>
      <c r="AG199" s="190"/>
      <c r="AH199" s="148"/>
      <c r="AI199" s="146"/>
      <c r="AJ199" s="147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</row>
    <row r="200" spans="1:72" ht="13.5" thickTop="1" thickBot="1" x14ac:dyDescent="0.3">
      <c r="A200"/>
      <c r="B200" s="156"/>
      <c r="C200" s="150"/>
      <c r="D200" s="150"/>
      <c r="E200" s="149"/>
      <c r="F200" s="149"/>
      <c r="G200" s="149"/>
      <c r="H200" s="149"/>
      <c r="I200" s="149"/>
      <c r="J200" s="161"/>
      <c r="K200" s="161"/>
      <c r="L200" s="161"/>
      <c r="M200" s="161"/>
      <c r="N200" s="161"/>
      <c r="O200" s="161"/>
      <c r="P200" s="161"/>
      <c r="Q200" s="149"/>
      <c r="R200" s="162"/>
      <c r="S200" s="162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50"/>
      <c r="AJ200" s="151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</row>
    <row r="201" spans="1:72" ht="14.5" thickTop="1" x14ac:dyDescent="0.3">
      <c r="A201"/>
      <c r="B201" s="15"/>
      <c r="C201" s="80"/>
      <c r="D201" s="80"/>
      <c r="E201" s="15"/>
      <c r="F201" s="81"/>
      <c r="G201" s="81"/>
      <c r="H201" s="15"/>
      <c r="I201" s="15"/>
      <c r="J201" s="82"/>
      <c r="K201" s="82"/>
      <c r="L201" s="82"/>
      <c r="M201" s="82"/>
      <c r="N201" s="82"/>
      <c r="O201" s="82"/>
      <c r="P201" s="82"/>
      <c r="Q201" s="15"/>
      <c r="S201" s="43">
        <v>1</v>
      </c>
      <c r="T201" s="18">
        <v>1</v>
      </c>
      <c r="U201" s="18">
        <v>1</v>
      </c>
      <c r="V201" s="18">
        <v>1</v>
      </c>
      <c r="W201" s="18">
        <v>1</v>
      </c>
      <c r="X201" s="18">
        <v>1</v>
      </c>
      <c r="Y201" s="18">
        <v>1</v>
      </c>
      <c r="Z201" s="18">
        <v>1</v>
      </c>
      <c r="AA201" s="18">
        <v>1</v>
      </c>
      <c r="AB201" s="18">
        <v>1</v>
      </c>
      <c r="AC201" s="18">
        <v>1</v>
      </c>
      <c r="AD201" s="18">
        <v>1</v>
      </c>
      <c r="AE201" s="18">
        <v>1</v>
      </c>
      <c r="AF201" s="18">
        <v>1</v>
      </c>
      <c r="AG201" s="18"/>
      <c r="AH201" s="18"/>
      <c r="AI201" s="19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</row>
    <row r="202" spans="1:72" ht="13" x14ac:dyDescent="0.25">
      <c r="A202"/>
      <c r="B202" s="15"/>
      <c r="C202" s="80"/>
      <c r="D202" s="80"/>
      <c r="E202" s="15"/>
      <c r="F202" s="15"/>
      <c r="G202" s="15"/>
      <c r="H202" s="15"/>
      <c r="I202" s="15"/>
      <c r="J202" s="82"/>
      <c r="K202" s="82"/>
      <c r="L202" s="82"/>
      <c r="M202" s="82"/>
      <c r="N202" s="82"/>
      <c r="O202" s="82"/>
      <c r="P202" s="82"/>
      <c r="Q202" s="15"/>
      <c r="R202" s="58"/>
      <c r="S202" s="58"/>
      <c r="T202" s="139" t="s">
        <v>116</v>
      </c>
      <c r="U202" s="139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9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</row>
    <row r="203" spans="1:72" ht="13" x14ac:dyDescent="0.25">
      <c r="A203"/>
      <c r="B203" s="15"/>
      <c r="C203" s="80"/>
      <c r="D203" s="80"/>
      <c r="E203" s="15"/>
      <c r="F203" s="15"/>
      <c r="G203" s="15"/>
      <c r="H203" s="15"/>
      <c r="I203" s="15"/>
      <c r="J203" s="82"/>
      <c r="K203" s="82"/>
      <c r="L203" s="82"/>
      <c r="M203" s="82"/>
      <c r="N203" s="82"/>
      <c r="O203" s="82"/>
      <c r="P203" s="82"/>
      <c r="Q203" s="15"/>
      <c r="R203" s="58"/>
      <c r="S203" s="5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9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</row>
    <row r="204" spans="1:72" ht="13" x14ac:dyDescent="0.25">
      <c r="A204"/>
      <c r="B204" s="15"/>
      <c r="C204" s="80"/>
      <c r="D204" s="80"/>
      <c r="E204" s="15"/>
      <c r="F204" s="15"/>
      <c r="G204" s="15"/>
      <c r="H204" s="15"/>
      <c r="I204" s="15"/>
      <c r="J204" s="82"/>
      <c r="K204" s="82"/>
      <c r="L204" s="82"/>
      <c r="M204" s="82"/>
      <c r="N204" s="82"/>
      <c r="O204" s="82"/>
      <c r="P204" s="82"/>
      <c r="Q204" s="15"/>
      <c r="R204" s="58"/>
      <c r="S204" s="5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9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</row>
    <row r="205" spans="1:72" ht="13" x14ac:dyDescent="0.25">
      <c r="A205"/>
      <c r="B205" s="15"/>
      <c r="C205" s="80"/>
      <c r="D205" s="80"/>
      <c r="E205" s="15"/>
      <c r="F205" s="15"/>
      <c r="G205" s="15"/>
      <c r="H205" s="15"/>
      <c r="I205" s="15"/>
      <c r="J205" s="82"/>
      <c r="K205" s="82"/>
      <c r="L205" s="82"/>
      <c r="M205" s="82"/>
      <c r="N205" s="82"/>
      <c r="O205" s="82"/>
      <c r="P205" s="82"/>
      <c r="Q205" s="15"/>
      <c r="R205" s="58"/>
      <c r="S205" s="5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9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</row>
    <row r="206" spans="1:72" ht="13" x14ac:dyDescent="0.25">
      <c r="A206"/>
      <c r="B206" s="15"/>
      <c r="C206" s="80"/>
      <c r="D206" s="80"/>
      <c r="E206" s="15"/>
      <c r="F206" s="15"/>
      <c r="G206" s="15"/>
      <c r="H206" s="15"/>
      <c r="I206" s="15"/>
      <c r="J206" s="82"/>
      <c r="K206" s="82"/>
      <c r="L206" s="82"/>
      <c r="M206" s="82"/>
      <c r="N206" s="82"/>
      <c r="O206" s="82"/>
      <c r="P206" s="82"/>
      <c r="Q206" s="15"/>
      <c r="R206" s="58"/>
      <c r="S206" s="5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9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</row>
    <row r="207" spans="1:72" ht="13" x14ac:dyDescent="0.25">
      <c r="A207"/>
      <c r="B207" s="15"/>
      <c r="C207" s="80"/>
      <c r="D207" s="80"/>
      <c r="E207" s="15"/>
      <c r="F207" s="15"/>
      <c r="G207" s="15"/>
      <c r="H207" s="15"/>
      <c r="I207" s="15"/>
      <c r="J207" s="82"/>
      <c r="K207" s="82"/>
      <c r="L207" s="82"/>
      <c r="M207" s="82"/>
      <c r="N207" s="82"/>
      <c r="O207" s="82"/>
      <c r="P207" s="82"/>
      <c r="Q207" s="15"/>
      <c r="R207" s="58"/>
      <c r="S207" s="5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9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</row>
    <row r="208" spans="1:72" ht="13" x14ac:dyDescent="0.25">
      <c r="A208"/>
      <c r="B208" s="15"/>
      <c r="C208" s="80"/>
      <c r="D208" s="80"/>
      <c r="E208" s="15"/>
      <c r="F208" s="15"/>
      <c r="G208" s="15"/>
      <c r="H208" s="15"/>
      <c r="I208" s="15"/>
      <c r="J208" s="82"/>
      <c r="K208" s="82"/>
      <c r="L208" s="82"/>
      <c r="M208" s="82"/>
      <c r="N208" s="82"/>
      <c r="O208" s="82"/>
      <c r="P208" s="82"/>
      <c r="Q208" s="15"/>
      <c r="R208" s="58"/>
      <c r="S208" s="5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9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</row>
    <row r="209" spans="1:53" x14ac:dyDescent="0.25">
      <c r="A209"/>
      <c r="B209" s="15"/>
      <c r="C209" s="80"/>
      <c r="D209" s="80"/>
      <c r="E209" s="15"/>
      <c r="F209" s="15"/>
      <c r="G209" s="15"/>
      <c r="H209" s="15"/>
      <c r="I209" s="15"/>
      <c r="J209" s="82"/>
      <c r="K209" s="82"/>
      <c r="L209" s="82"/>
      <c r="M209" s="82"/>
      <c r="N209" s="82"/>
      <c r="O209" s="82"/>
      <c r="P209" s="82"/>
      <c r="Q209" s="15"/>
      <c r="S209" s="83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80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</row>
    <row r="210" spans="1:53" x14ac:dyDescent="0.25">
      <c r="A210"/>
      <c r="B210" s="15"/>
      <c r="C210" s="80"/>
      <c r="D210" s="80"/>
      <c r="E210" s="15"/>
      <c r="F210" s="15"/>
      <c r="G210" s="15"/>
      <c r="H210" s="15"/>
      <c r="I210" s="15"/>
      <c r="J210" s="82"/>
      <c r="K210" s="82"/>
      <c r="L210" s="82"/>
      <c r="M210" s="82"/>
      <c r="N210" s="82"/>
      <c r="O210" s="82"/>
      <c r="P210" s="82"/>
      <c r="Q210" s="15"/>
      <c r="R210" s="83"/>
      <c r="S210" s="83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80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</row>
    <row r="211" spans="1:53" x14ac:dyDescent="0.25">
      <c r="A211"/>
      <c r="B211" s="15"/>
      <c r="C211" s="80"/>
      <c r="D211" s="80"/>
      <c r="E211" s="15"/>
      <c r="F211" s="15"/>
      <c r="G211" s="15"/>
      <c r="H211" s="15"/>
      <c r="I211" s="15"/>
      <c r="J211" s="82"/>
      <c r="K211" s="82"/>
      <c r="L211" s="82"/>
      <c r="M211" s="82"/>
      <c r="N211" s="82"/>
      <c r="O211" s="82"/>
      <c r="P211" s="82"/>
      <c r="Q211" s="15"/>
      <c r="R211" s="83"/>
      <c r="S211" s="83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80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</row>
    <row r="212" spans="1:53" x14ac:dyDescent="0.25">
      <c r="A212"/>
      <c r="J212" s="2"/>
      <c r="K212" s="2"/>
      <c r="L212" s="2"/>
      <c r="M212" s="2"/>
      <c r="N212" s="2"/>
      <c r="O212" s="2"/>
      <c r="P212" s="2"/>
    </row>
    <row r="213" spans="1:53" x14ac:dyDescent="0.25">
      <c r="A213"/>
      <c r="J213" s="2"/>
      <c r="K213" s="2"/>
      <c r="L213" s="2"/>
      <c r="M213" s="2"/>
      <c r="N213" s="2"/>
      <c r="O213" s="2"/>
      <c r="P213" s="2"/>
    </row>
    <row r="214" spans="1:53" x14ac:dyDescent="0.25">
      <c r="A214"/>
      <c r="J214" s="2"/>
      <c r="K214" s="2"/>
      <c r="L214" s="2"/>
      <c r="M214" s="2"/>
      <c r="N214" s="2"/>
      <c r="O214" s="2"/>
      <c r="P214" s="2"/>
    </row>
    <row r="215" spans="1:53" x14ac:dyDescent="0.25">
      <c r="A215"/>
      <c r="J215" s="2"/>
      <c r="K215" s="2"/>
      <c r="L215" s="2"/>
      <c r="M215" s="2"/>
      <c r="N215" s="2"/>
      <c r="O215" s="2"/>
      <c r="P215" s="2"/>
    </row>
    <row r="216" spans="1:53" x14ac:dyDescent="0.25">
      <c r="A216"/>
      <c r="J216" s="2"/>
      <c r="K216" s="2"/>
      <c r="L216" s="2"/>
      <c r="M216" s="2"/>
      <c r="N216" s="2"/>
      <c r="O216" s="2"/>
      <c r="P216" s="2"/>
    </row>
    <row r="217" spans="1:53" x14ac:dyDescent="0.25">
      <c r="A217"/>
      <c r="J217" s="2"/>
      <c r="K217" s="2"/>
      <c r="L217" s="2"/>
      <c r="M217" s="2"/>
      <c r="N217" s="2"/>
      <c r="O217" s="2"/>
      <c r="P217" s="2"/>
    </row>
    <row r="218" spans="1:53" x14ac:dyDescent="0.25">
      <c r="A218"/>
      <c r="J218" s="2"/>
      <c r="K218" s="2"/>
      <c r="L218" s="2"/>
      <c r="M218" s="2"/>
      <c r="N218" s="2"/>
      <c r="O218" s="2"/>
      <c r="P218" s="2"/>
    </row>
    <row r="219" spans="1:53" x14ac:dyDescent="0.25">
      <c r="A219"/>
      <c r="J219" s="2"/>
      <c r="K219" s="2"/>
      <c r="L219" s="2"/>
      <c r="M219" s="2"/>
      <c r="N219" s="2"/>
      <c r="O219" s="2"/>
      <c r="P219" s="2"/>
    </row>
    <row r="220" spans="1:53" x14ac:dyDescent="0.25">
      <c r="A220"/>
      <c r="J220" s="2"/>
      <c r="K220" s="2"/>
      <c r="L220" s="2"/>
      <c r="M220" s="2"/>
      <c r="N220" s="2"/>
      <c r="O220" s="2"/>
      <c r="P220" s="2"/>
    </row>
    <row r="221" spans="1:53" x14ac:dyDescent="0.25">
      <c r="A221"/>
      <c r="J221" s="2"/>
      <c r="K221" s="2"/>
      <c r="L221" s="2"/>
      <c r="M221" s="2"/>
      <c r="N221" s="2"/>
      <c r="O221" s="2"/>
      <c r="P221" s="2"/>
    </row>
    <row r="222" spans="1:53" x14ac:dyDescent="0.25">
      <c r="A222"/>
      <c r="C222"/>
      <c r="D222"/>
      <c r="J222" s="2"/>
      <c r="K222" s="2"/>
      <c r="L222" s="2"/>
      <c r="M222" s="2"/>
      <c r="N222" s="2"/>
      <c r="O222" s="2"/>
      <c r="P222" s="2"/>
      <c r="R222"/>
      <c r="S222"/>
      <c r="AI222"/>
    </row>
    <row r="223" spans="1:53" x14ac:dyDescent="0.25">
      <c r="A223"/>
      <c r="C223"/>
      <c r="D223"/>
      <c r="J223" s="2"/>
      <c r="K223" s="2"/>
      <c r="L223" s="2"/>
      <c r="M223" s="2"/>
      <c r="N223" s="2"/>
      <c r="O223" s="2"/>
      <c r="P223" s="2"/>
      <c r="R223"/>
      <c r="S223"/>
      <c r="AI223"/>
    </row>
    <row r="224" spans="1:53" x14ac:dyDescent="0.25">
      <c r="A224"/>
      <c r="C224"/>
      <c r="D224"/>
      <c r="J224" s="2"/>
      <c r="K224" s="2"/>
      <c r="L224" s="2"/>
      <c r="M224" s="2"/>
      <c r="N224" s="2"/>
      <c r="O224" s="2"/>
      <c r="P224" s="2"/>
      <c r="R224"/>
      <c r="S224"/>
      <c r="AI224"/>
    </row>
    <row r="225" spans="1:35" x14ac:dyDescent="0.25">
      <c r="A225"/>
      <c r="C225"/>
      <c r="D225"/>
      <c r="J225" s="2"/>
      <c r="K225" s="2"/>
      <c r="L225" s="2"/>
      <c r="M225" s="2"/>
      <c r="N225" s="2"/>
      <c r="O225" s="2"/>
      <c r="P225" s="2"/>
      <c r="R225"/>
      <c r="S225"/>
      <c r="AI225"/>
    </row>
    <row r="226" spans="1:35" x14ac:dyDescent="0.25">
      <c r="A226"/>
      <c r="C226"/>
      <c r="D226"/>
      <c r="J226" s="2"/>
      <c r="K226" s="2"/>
      <c r="L226" s="2"/>
      <c r="M226" s="2"/>
      <c r="N226" s="2"/>
      <c r="O226" s="2"/>
      <c r="P226" s="2"/>
      <c r="R226"/>
      <c r="S226"/>
      <c r="AI226"/>
    </row>
    <row r="227" spans="1:35" x14ac:dyDescent="0.25">
      <c r="A227"/>
      <c r="C227"/>
      <c r="D227"/>
      <c r="J227" s="2"/>
      <c r="K227" s="2"/>
      <c r="L227" s="2"/>
      <c r="M227" s="2"/>
      <c r="N227" s="2"/>
      <c r="O227" s="2"/>
      <c r="P227" s="2"/>
      <c r="R227"/>
      <c r="S227"/>
      <c r="AI227"/>
    </row>
    <row r="228" spans="1:35" x14ac:dyDescent="0.25">
      <c r="A228"/>
      <c r="C228"/>
      <c r="D228"/>
      <c r="J228" s="2"/>
      <c r="K228" s="2"/>
      <c r="L228" s="2"/>
      <c r="M228" s="2"/>
      <c r="N228" s="2"/>
      <c r="O228" s="2"/>
      <c r="P228" s="2"/>
      <c r="R228"/>
      <c r="S228"/>
      <c r="AI228"/>
    </row>
    <row r="229" spans="1:35" x14ac:dyDescent="0.25">
      <c r="A229"/>
      <c r="C229"/>
      <c r="D229"/>
      <c r="J229" s="2"/>
      <c r="K229" s="2"/>
      <c r="L229" s="2"/>
      <c r="M229" s="2"/>
      <c r="N229" s="2"/>
      <c r="O229" s="2"/>
      <c r="P229" s="2"/>
      <c r="R229"/>
      <c r="S229"/>
      <c r="AI229"/>
    </row>
    <row r="230" spans="1:35" x14ac:dyDescent="0.25">
      <c r="A230"/>
      <c r="C230"/>
      <c r="D230"/>
      <c r="J230" s="2"/>
      <c r="K230" s="2"/>
      <c r="L230" s="2"/>
      <c r="M230" s="2"/>
      <c r="N230" s="2"/>
      <c r="O230" s="2"/>
      <c r="P230" s="2"/>
      <c r="R230"/>
      <c r="S230"/>
      <c r="AI230"/>
    </row>
    <row r="231" spans="1:35" x14ac:dyDescent="0.25">
      <c r="A231"/>
      <c r="C231"/>
      <c r="D231"/>
      <c r="J231" s="2"/>
      <c r="K231" s="2"/>
      <c r="L231" s="2"/>
      <c r="M231" s="2"/>
      <c r="N231" s="2"/>
      <c r="O231" s="2"/>
      <c r="P231" s="2"/>
      <c r="R231"/>
      <c r="S231"/>
      <c r="AI231"/>
    </row>
    <row r="232" spans="1:35" x14ac:dyDescent="0.25">
      <c r="A232"/>
      <c r="C232"/>
      <c r="D232"/>
      <c r="J232" s="2"/>
      <c r="K232" s="2"/>
      <c r="L232" s="2"/>
      <c r="M232" s="2"/>
      <c r="N232" s="2"/>
      <c r="O232" s="2"/>
      <c r="P232" s="2"/>
      <c r="R232"/>
      <c r="S232"/>
      <c r="AI232"/>
    </row>
    <row r="233" spans="1:35" x14ac:dyDescent="0.25">
      <c r="A233"/>
      <c r="C233"/>
      <c r="D233"/>
      <c r="J233" s="2"/>
      <c r="K233" s="2"/>
      <c r="L233" s="2"/>
      <c r="M233" s="2"/>
      <c r="N233" s="2"/>
      <c r="O233" s="2"/>
      <c r="P233" s="2"/>
      <c r="R233"/>
      <c r="S233"/>
      <c r="AI233"/>
    </row>
    <row r="234" spans="1:35" x14ac:dyDescent="0.25">
      <c r="A234"/>
      <c r="C234"/>
      <c r="D234"/>
      <c r="J234" s="2"/>
      <c r="K234" s="2"/>
      <c r="L234" s="2"/>
      <c r="M234" s="2"/>
      <c r="N234" s="2"/>
      <c r="O234" s="2"/>
      <c r="P234" s="2"/>
      <c r="R234"/>
      <c r="S234"/>
      <c r="AI234"/>
    </row>
    <row r="235" spans="1:35" x14ac:dyDescent="0.25">
      <c r="A235"/>
      <c r="C235"/>
      <c r="D235"/>
      <c r="J235" s="2"/>
      <c r="K235" s="2"/>
      <c r="L235" s="2"/>
      <c r="M235" s="2"/>
      <c r="N235" s="2"/>
      <c r="O235" s="2"/>
      <c r="P235" s="2"/>
      <c r="R235"/>
      <c r="S235"/>
      <c r="AI235"/>
    </row>
    <row r="236" spans="1:35" x14ac:dyDescent="0.25">
      <c r="A236"/>
      <c r="C236"/>
      <c r="D236"/>
      <c r="J236" s="2"/>
      <c r="K236" s="2"/>
      <c r="L236" s="2"/>
      <c r="M236" s="2"/>
      <c r="N236" s="2"/>
      <c r="O236" s="2"/>
      <c r="P236" s="2"/>
      <c r="R236"/>
      <c r="S236"/>
      <c r="AI236"/>
    </row>
    <row r="237" spans="1:35" x14ac:dyDescent="0.25">
      <c r="A237"/>
      <c r="C237"/>
      <c r="D237"/>
      <c r="J237" s="2"/>
      <c r="K237" s="2"/>
      <c r="L237" s="2"/>
      <c r="M237" s="2"/>
      <c r="N237" s="2"/>
      <c r="O237" s="2"/>
      <c r="P237" s="2"/>
      <c r="R237"/>
      <c r="S237"/>
      <c r="AI237"/>
    </row>
    <row r="238" spans="1:35" x14ac:dyDescent="0.25">
      <c r="A238"/>
      <c r="C238"/>
      <c r="D238"/>
      <c r="J238" s="2"/>
      <c r="K238" s="2"/>
      <c r="L238" s="2"/>
      <c r="M238" s="2"/>
      <c r="N238" s="2"/>
      <c r="O238" s="2"/>
      <c r="P238" s="2"/>
      <c r="R238"/>
      <c r="S238"/>
      <c r="AI238"/>
    </row>
    <row r="239" spans="1:35" x14ac:dyDescent="0.25">
      <c r="A239"/>
      <c r="C239"/>
      <c r="D239"/>
      <c r="J239" s="2"/>
      <c r="K239" s="2"/>
      <c r="L239" s="2"/>
      <c r="M239" s="2"/>
      <c r="N239" s="2"/>
      <c r="O239" s="2"/>
      <c r="P239" s="2"/>
      <c r="R239"/>
      <c r="S239"/>
      <c r="AI239"/>
    </row>
    <row r="240" spans="1:35" x14ac:dyDescent="0.25">
      <c r="A240"/>
      <c r="C240"/>
      <c r="D240"/>
      <c r="J240" s="2"/>
      <c r="K240" s="2"/>
      <c r="L240" s="2"/>
      <c r="M240" s="2"/>
      <c r="N240" s="2"/>
      <c r="O240" s="2"/>
      <c r="P240" s="2"/>
      <c r="R240"/>
      <c r="S240"/>
      <c r="AI240"/>
    </row>
    <row r="241" spans="1:35" x14ac:dyDescent="0.25">
      <c r="A241"/>
      <c r="C241"/>
      <c r="D241"/>
      <c r="J241" s="2"/>
      <c r="K241" s="2"/>
      <c r="L241" s="2"/>
      <c r="M241" s="2"/>
      <c r="N241" s="2"/>
      <c r="O241" s="2"/>
      <c r="P241" s="2"/>
      <c r="R241"/>
      <c r="S241"/>
      <c r="AI241"/>
    </row>
    <row r="242" spans="1:35" x14ac:dyDescent="0.25">
      <c r="A242"/>
      <c r="C242"/>
      <c r="D242"/>
      <c r="J242" s="2"/>
      <c r="K242" s="2"/>
      <c r="L242" s="2"/>
      <c r="M242" s="2"/>
      <c r="N242" s="2"/>
      <c r="O242" s="2"/>
      <c r="P242" s="2"/>
      <c r="R242"/>
      <c r="S242"/>
      <c r="AI242"/>
    </row>
    <row r="243" spans="1:35" x14ac:dyDescent="0.25">
      <c r="A243"/>
      <c r="C243"/>
      <c r="D243"/>
      <c r="J243" s="2"/>
      <c r="K243" s="2"/>
      <c r="L243" s="2"/>
      <c r="M243" s="2"/>
      <c r="N243" s="2"/>
      <c r="O243" s="2"/>
      <c r="P243" s="2"/>
      <c r="R243"/>
      <c r="S243"/>
      <c r="AI243"/>
    </row>
    <row r="244" spans="1:35" x14ac:dyDescent="0.25">
      <c r="A244"/>
      <c r="C244"/>
      <c r="D244"/>
      <c r="J244" s="2"/>
      <c r="K244" s="2"/>
      <c r="L244" s="2"/>
      <c r="M244" s="2"/>
      <c r="N244" s="2"/>
      <c r="O244" s="2"/>
      <c r="P244" s="2"/>
      <c r="R244"/>
      <c r="S244"/>
      <c r="AI244"/>
    </row>
    <row r="245" spans="1:35" x14ac:dyDescent="0.25">
      <c r="A245"/>
      <c r="C245"/>
      <c r="D245"/>
      <c r="J245" s="2"/>
      <c r="K245" s="2"/>
      <c r="L245" s="2"/>
      <c r="M245" s="2"/>
      <c r="N245" s="2"/>
      <c r="O245" s="2"/>
      <c r="P245" s="2"/>
      <c r="R245"/>
      <c r="S245"/>
      <c r="AI245"/>
    </row>
    <row r="246" spans="1:35" x14ac:dyDescent="0.25">
      <c r="A246"/>
      <c r="C246"/>
      <c r="D246"/>
      <c r="J246" s="2"/>
      <c r="K246" s="2"/>
      <c r="L246" s="2"/>
      <c r="M246" s="2"/>
      <c r="N246" s="2"/>
      <c r="O246" s="2"/>
      <c r="P246" s="2"/>
      <c r="R246"/>
      <c r="S246"/>
      <c r="AI246"/>
    </row>
    <row r="247" spans="1:35" x14ac:dyDescent="0.25">
      <c r="A247"/>
      <c r="C247"/>
      <c r="D247"/>
      <c r="J247" s="2"/>
      <c r="K247" s="2"/>
      <c r="L247" s="2"/>
      <c r="M247" s="2"/>
      <c r="N247" s="2"/>
      <c r="O247" s="2"/>
      <c r="P247" s="2"/>
      <c r="R247"/>
      <c r="S247"/>
      <c r="AI247"/>
    </row>
    <row r="248" spans="1:35" x14ac:dyDescent="0.25">
      <c r="A248"/>
      <c r="C248"/>
      <c r="D248"/>
      <c r="J248" s="2"/>
      <c r="K248" s="2"/>
      <c r="L248" s="2"/>
      <c r="M248" s="2"/>
      <c r="N248" s="2"/>
      <c r="O248" s="2"/>
      <c r="P248" s="2"/>
      <c r="R248"/>
      <c r="S248"/>
      <c r="AI248"/>
    </row>
    <row r="249" spans="1:35" x14ac:dyDescent="0.25">
      <c r="A249"/>
      <c r="C249"/>
      <c r="D249"/>
      <c r="J249" s="2"/>
      <c r="K249" s="2"/>
      <c r="L249" s="2"/>
      <c r="M249" s="2"/>
      <c r="N249" s="2"/>
      <c r="O249" s="2"/>
      <c r="P249" s="2"/>
      <c r="R249"/>
      <c r="S249"/>
      <c r="AI249"/>
    </row>
    <row r="250" spans="1:35" x14ac:dyDescent="0.25">
      <c r="A250"/>
      <c r="C250"/>
      <c r="D250"/>
      <c r="J250" s="2"/>
      <c r="K250" s="2"/>
      <c r="L250" s="2"/>
      <c r="M250" s="2"/>
      <c r="N250" s="2"/>
      <c r="O250" s="2"/>
      <c r="P250" s="2"/>
      <c r="R250"/>
      <c r="S250"/>
      <c r="AI250"/>
    </row>
    <row r="251" spans="1:35" x14ac:dyDescent="0.25">
      <c r="A251"/>
      <c r="C251"/>
      <c r="D251"/>
      <c r="J251" s="2"/>
      <c r="K251" s="2"/>
      <c r="L251" s="2"/>
      <c r="M251" s="2"/>
      <c r="N251" s="2"/>
      <c r="O251" s="2"/>
      <c r="P251" s="2"/>
      <c r="R251"/>
      <c r="S251"/>
      <c r="AI251"/>
    </row>
    <row r="252" spans="1:35" x14ac:dyDescent="0.25">
      <c r="A252"/>
      <c r="C252"/>
      <c r="D252"/>
      <c r="J252" s="2"/>
      <c r="K252" s="2"/>
      <c r="L252" s="2"/>
      <c r="M252" s="2"/>
      <c r="N252" s="2"/>
      <c r="O252" s="2"/>
      <c r="P252" s="2"/>
      <c r="R252"/>
      <c r="S252"/>
      <c r="AI252"/>
    </row>
    <row r="253" spans="1:35" x14ac:dyDescent="0.25">
      <c r="A253"/>
      <c r="C253"/>
      <c r="D253"/>
      <c r="J253" s="1"/>
      <c r="K253" s="1"/>
      <c r="L253" s="1"/>
      <c r="M253" s="1"/>
      <c r="N253" s="1"/>
      <c r="O253" s="1"/>
      <c r="P253" s="1"/>
      <c r="R253"/>
      <c r="S253"/>
      <c r="AI253"/>
    </row>
    <row r="254" spans="1:35" x14ac:dyDescent="0.25">
      <c r="A254"/>
      <c r="C254"/>
      <c r="D254"/>
      <c r="J254" s="1"/>
      <c r="K254" s="1"/>
      <c r="L254" s="1"/>
      <c r="M254" s="1"/>
      <c r="N254" s="1"/>
      <c r="O254" s="1"/>
      <c r="P254" s="1"/>
      <c r="R254"/>
      <c r="S254"/>
      <c r="AI254"/>
    </row>
    <row r="255" spans="1:35" x14ac:dyDescent="0.25">
      <c r="A255"/>
      <c r="C255"/>
      <c r="D255"/>
      <c r="J255" s="1"/>
      <c r="K255" s="1"/>
      <c r="L255" s="1"/>
      <c r="M255" s="1"/>
      <c r="N255" s="1"/>
      <c r="O255" s="1"/>
      <c r="P255" s="1"/>
      <c r="R255"/>
      <c r="S255"/>
      <c r="AI255"/>
    </row>
    <row r="256" spans="1:35" x14ac:dyDescent="0.25">
      <c r="A256"/>
      <c r="C256"/>
      <c r="D256"/>
      <c r="J256" s="1"/>
      <c r="K256" s="1"/>
      <c r="L256" s="1"/>
      <c r="M256" s="1"/>
      <c r="N256" s="1"/>
      <c r="O256" s="1"/>
      <c r="P256" s="1"/>
      <c r="R256"/>
      <c r="S256"/>
      <c r="AI256"/>
    </row>
    <row r="257" spans="1:35" x14ac:dyDescent="0.25">
      <c r="A257"/>
      <c r="C257"/>
      <c r="D257"/>
      <c r="J257" s="1"/>
      <c r="K257" s="1"/>
      <c r="L257" s="1"/>
      <c r="M257" s="1"/>
      <c r="N257" s="1"/>
      <c r="O257" s="1"/>
      <c r="P257" s="1"/>
      <c r="R257"/>
      <c r="S257"/>
      <c r="AI257"/>
    </row>
    <row r="258" spans="1:35" x14ac:dyDescent="0.25">
      <c r="A258"/>
      <c r="C258"/>
      <c r="D258"/>
      <c r="J258" s="1"/>
      <c r="K258" s="1"/>
      <c r="L258" s="1"/>
      <c r="M258" s="1"/>
      <c r="N258" s="1"/>
      <c r="O258" s="1"/>
      <c r="P258" s="1"/>
      <c r="R258"/>
      <c r="S258"/>
      <c r="AI258"/>
    </row>
    <row r="259" spans="1:35" x14ac:dyDescent="0.25">
      <c r="A259"/>
      <c r="C259"/>
      <c r="D259"/>
      <c r="J259" s="1"/>
      <c r="K259" s="1"/>
      <c r="L259" s="1"/>
      <c r="M259" s="1"/>
      <c r="N259" s="1"/>
      <c r="O259" s="1"/>
      <c r="P259" s="1"/>
      <c r="R259"/>
      <c r="S259"/>
      <c r="AI259"/>
    </row>
    <row r="260" spans="1:35" x14ac:dyDescent="0.25">
      <c r="A260"/>
      <c r="C260"/>
      <c r="D260"/>
      <c r="J260" s="1"/>
      <c r="K260" s="1"/>
      <c r="L260" s="1"/>
      <c r="M260" s="1"/>
      <c r="N260" s="1"/>
      <c r="O260" s="1"/>
      <c r="P260" s="1"/>
      <c r="R260"/>
      <c r="S260"/>
      <c r="AI260"/>
    </row>
    <row r="261" spans="1:35" x14ac:dyDescent="0.25">
      <c r="A261"/>
      <c r="C261"/>
      <c r="D261"/>
      <c r="J261" s="1"/>
      <c r="K261" s="1"/>
      <c r="L261" s="1"/>
      <c r="M261" s="1"/>
      <c r="N261" s="1"/>
      <c r="O261" s="1"/>
      <c r="P261" s="1"/>
      <c r="R261"/>
      <c r="S261"/>
      <c r="AI261"/>
    </row>
    <row r="262" spans="1:35" x14ac:dyDescent="0.25">
      <c r="A262"/>
      <c r="C262"/>
      <c r="D262"/>
      <c r="J262" s="1"/>
      <c r="K262" s="1"/>
      <c r="L262" s="1"/>
      <c r="M262" s="1"/>
      <c r="N262" s="1"/>
      <c r="O262" s="1"/>
      <c r="P262" s="1"/>
      <c r="R262"/>
      <c r="S262"/>
      <c r="AI262"/>
    </row>
    <row r="263" spans="1:35" x14ac:dyDescent="0.25">
      <c r="A263"/>
      <c r="C263"/>
      <c r="D263"/>
      <c r="J263" s="1"/>
      <c r="K263" s="1"/>
      <c r="L263" s="1"/>
      <c r="M263" s="1"/>
      <c r="N263" s="1"/>
      <c r="O263" s="1"/>
      <c r="P263" s="1"/>
      <c r="R263"/>
      <c r="S263"/>
      <c r="AI263"/>
    </row>
    <row r="264" spans="1:35" x14ac:dyDescent="0.25">
      <c r="A264"/>
      <c r="C264"/>
      <c r="D264"/>
      <c r="J264" s="1"/>
      <c r="K264" s="1"/>
      <c r="L264" s="1"/>
      <c r="M264" s="1"/>
      <c r="N264" s="1"/>
      <c r="O264" s="1"/>
      <c r="P264" s="1"/>
      <c r="R264"/>
      <c r="S264"/>
      <c r="AI264"/>
    </row>
    <row r="265" spans="1:35" x14ac:dyDescent="0.25">
      <c r="A265"/>
      <c r="C265"/>
      <c r="D265"/>
      <c r="J265" s="1"/>
      <c r="K265" s="1"/>
      <c r="L265" s="1"/>
      <c r="M265" s="1"/>
      <c r="N265" s="1"/>
      <c r="O265" s="1"/>
      <c r="P265" s="1"/>
      <c r="R265"/>
      <c r="S265"/>
      <c r="AI265"/>
    </row>
    <row r="266" spans="1:35" x14ac:dyDescent="0.25">
      <c r="A266"/>
      <c r="C266"/>
      <c r="D266"/>
      <c r="J266" s="1"/>
      <c r="K266" s="1"/>
      <c r="L266" s="1"/>
      <c r="M266" s="1"/>
      <c r="N266" s="1"/>
      <c r="O266" s="1"/>
      <c r="P266" s="1"/>
      <c r="R266"/>
      <c r="S266"/>
      <c r="AI266"/>
    </row>
    <row r="267" spans="1:35" x14ac:dyDescent="0.25">
      <c r="A267"/>
      <c r="C267"/>
      <c r="D267"/>
      <c r="J267" s="1"/>
      <c r="K267" s="1"/>
      <c r="L267" s="1"/>
      <c r="M267" s="1"/>
      <c r="N267" s="1"/>
      <c r="O267" s="1"/>
      <c r="P267" s="1"/>
      <c r="R267"/>
      <c r="S267"/>
      <c r="AI267"/>
    </row>
    <row r="268" spans="1:35" x14ac:dyDescent="0.25">
      <c r="A268"/>
      <c r="C268"/>
      <c r="D268"/>
      <c r="J268" s="1"/>
      <c r="K268" s="1"/>
      <c r="L268" s="1"/>
      <c r="M268" s="1"/>
      <c r="N268" s="1"/>
      <c r="O268" s="1"/>
      <c r="P268" s="1"/>
      <c r="R268"/>
      <c r="S268"/>
      <c r="AI268"/>
    </row>
    <row r="269" spans="1:35" x14ac:dyDescent="0.25">
      <c r="A269"/>
      <c r="C269"/>
      <c r="D269"/>
      <c r="J269" s="1"/>
      <c r="K269" s="1"/>
      <c r="L269" s="1"/>
      <c r="M269" s="1"/>
      <c r="N269" s="1"/>
      <c r="O269" s="1"/>
      <c r="P269" s="1"/>
      <c r="R269"/>
      <c r="S269"/>
      <c r="AI269"/>
    </row>
    <row r="270" spans="1:35" x14ac:dyDescent="0.25">
      <c r="A270"/>
      <c r="C270"/>
      <c r="D270"/>
      <c r="J270" s="1"/>
      <c r="K270" s="1"/>
      <c r="L270" s="1"/>
      <c r="M270" s="1"/>
      <c r="N270" s="1"/>
      <c r="O270" s="1"/>
      <c r="P270" s="1"/>
      <c r="R270"/>
      <c r="S270"/>
      <c r="AI270"/>
    </row>
    <row r="271" spans="1:35" x14ac:dyDescent="0.25">
      <c r="A271"/>
      <c r="C271"/>
      <c r="D271"/>
      <c r="J271" s="1"/>
      <c r="K271" s="1"/>
      <c r="L271" s="1"/>
      <c r="M271" s="1"/>
      <c r="N271" s="1"/>
      <c r="O271" s="1"/>
      <c r="P271" s="1"/>
      <c r="R271"/>
      <c r="S271"/>
      <c r="AI271"/>
    </row>
    <row r="272" spans="1:35" x14ac:dyDescent="0.25">
      <c r="A272"/>
      <c r="C272"/>
      <c r="D272"/>
      <c r="J272" s="1"/>
      <c r="K272" s="1"/>
      <c r="L272" s="1"/>
      <c r="M272" s="1"/>
      <c r="N272" s="1"/>
      <c r="O272" s="1"/>
      <c r="P272" s="1"/>
      <c r="R272"/>
      <c r="S272"/>
      <c r="AI272"/>
    </row>
  </sheetData>
  <sortState xmlns:xlrd2="http://schemas.microsoft.com/office/spreadsheetml/2017/richdata2" ref="A210:CQ216">
    <sortCondition ref="J210:J216"/>
  </sortState>
  <mergeCells count="16">
    <mergeCell ref="Q3:R3"/>
    <mergeCell ref="Q4:R4"/>
    <mergeCell ref="E5:I5"/>
    <mergeCell ref="C7:C8"/>
    <mergeCell ref="F7:F8"/>
    <mergeCell ref="E6:F6"/>
    <mergeCell ref="S6:AH6"/>
    <mergeCell ref="J196:Q196"/>
    <mergeCell ref="J197:Q197"/>
    <mergeCell ref="J192:Q192"/>
    <mergeCell ref="J193:Q193"/>
    <mergeCell ref="J194:Q194"/>
    <mergeCell ref="K7:P8"/>
    <mergeCell ref="Q7:Q8"/>
    <mergeCell ref="J7:J8"/>
    <mergeCell ref="J6:Q6"/>
  </mergeCells>
  <phoneticPr fontId="0" type="noConversion"/>
  <conditionalFormatting sqref="S12:AG37 S194:AG194 S196:AG196 S55:AG55 S64:AG64 S77:AG78 S99:AG99 S183:AG190 S72:AG72 S39:AG52 S57:AG58">
    <cfRule type="cellIs" dxfId="418" priority="849" operator="greaterThan">
      <formula>0</formula>
    </cfRule>
  </conditionalFormatting>
  <conditionalFormatting sqref="C9 C4:C7">
    <cfRule type="cellIs" dxfId="417" priority="522" operator="equal">
      <formula>"Complete"</formula>
    </cfRule>
    <cfRule type="cellIs" dxfId="416" priority="523" operator="equal">
      <formula>"In Progress"</formula>
    </cfRule>
    <cfRule type="cellIs" dxfId="415" priority="524" operator="equal">
      <formula>"Not Started"</formula>
    </cfRule>
  </conditionalFormatting>
  <conditionalFormatting sqref="C190">
    <cfRule type="cellIs" dxfId="414" priority="484" operator="equal">
      <formula>"Complete"</formula>
    </cfRule>
    <cfRule type="cellIs" dxfId="413" priority="485" operator="equal">
      <formula>"In Progress"</formula>
    </cfRule>
    <cfRule type="cellIs" dxfId="412" priority="486" operator="equal">
      <formula>"Open"</formula>
    </cfRule>
  </conditionalFormatting>
  <conditionalFormatting sqref="S53:AG53">
    <cfRule type="cellIs" dxfId="411" priority="476" operator="greaterThan">
      <formula>0</formula>
    </cfRule>
  </conditionalFormatting>
  <conditionalFormatting sqref="C12:C16 C184:C189 C40:C53 C24:C28 C18:C22 C77 C30:C37 C55">
    <cfRule type="cellIs" dxfId="410" priority="467" operator="equal">
      <formula>"Complete"</formula>
    </cfRule>
    <cfRule type="cellIs" dxfId="409" priority="468" operator="equal">
      <formula>"In Progress"</formula>
    </cfRule>
    <cfRule type="cellIs" dxfId="408" priority="469" operator="equal">
      <formula>"Not Started"</formula>
    </cfRule>
  </conditionalFormatting>
  <conditionalFormatting sqref="F7">
    <cfRule type="cellIs" dxfId="407" priority="464" operator="equal">
      <formula>"Complete"</formula>
    </cfRule>
    <cfRule type="cellIs" dxfId="406" priority="465" operator="equal">
      <formula>"In Progress"</formula>
    </cfRule>
    <cfRule type="cellIs" dxfId="405" priority="466" operator="equal">
      <formula>"Not Started"</formula>
    </cfRule>
  </conditionalFormatting>
  <conditionalFormatting sqref="S11:AG11">
    <cfRule type="cellIs" dxfId="404" priority="463" operator="greaterThan">
      <formula>0</formula>
    </cfRule>
  </conditionalFormatting>
  <conditionalFormatting sqref="C63">
    <cfRule type="cellIs" dxfId="403" priority="454" operator="equal">
      <formula>"Complete"</formula>
    </cfRule>
    <cfRule type="cellIs" dxfId="402" priority="455" operator="equal">
      <formula>"In Progress"</formula>
    </cfRule>
    <cfRule type="cellIs" dxfId="401" priority="456" operator="equal">
      <formula>"Not Started"</formula>
    </cfRule>
  </conditionalFormatting>
  <conditionalFormatting sqref="S60:AG60">
    <cfRule type="cellIs" dxfId="400" priority="458" operator="greaterThan">
      <formula>0</formula>
    </cfRule>
  </conditionalFormatting>
  <conditionalFormatting sqref="S63:AG63">
    <cfRule type="cellIs" dxfId="399" priority="457" operator="greaterThan">
      <formula>0</formula>
    </cfRule>
  </conditionalFormatting>
  <conditionalFormatting sqref="C62">
    <cfRule type="cellIs" dxfId="398" priority="450" operator="equal">
      <formula>"Complete"</formula>
    </cfRule>
    <cfRule type="cellIs" dxfId="397" priority="451" operator="equal">
      <formula>"In Progress"</formula>
    </cfRule>
    <cfRule type="cellIs" dxfId="396" priority="452" operator="equal">
      <formula>"Not Started"</formula>
    </cfRule>
  </conditionalFormatting>
  <conditionalFormatting sqref="C61">
    <cfRule type="cellIs" dxfId="395" priority="446" operator="equal">
      <formula>"Complete"</formula>
    </cfRule>
    <cfRule type="cellIs" dxfId="394" priority="447" operator="equal">
      <formula>"In Progress"</formula>
    </cfRule>
    <cfRule type="cellIs" dxfId="393" priority="448" operator="equal">
      <formula>"Not Started"</formula>
    </cfRule>
  </conditionalFormatting>
  <conditionalFormatting sqref="S62:AG62">
    <cfRule type="cellIs" dxfId="392" priority="453" operator="greaterThan">
      <formula>0</formula>
    </cfRule>
  </conditionalFormatting>
  <conditionalFormatting sqref="C74">
    <cfRule type="cellIs" dxfId="391" priority="442" operator="equal">
      <formula>"Complete"</formula>
    </cfRule>
    <cfRule type="cellIs" dxfId="390" priority="443" operator="equal">
      <formula>"In Progress"</formula>
    </cfRule>
    <cfRule type="cellIs" dxfId="389" priority="444" operator="equal">
      <formula>"Not Started"</formula>
    </cfRule>
  </conditionalFormatting>
  <conditionalFormatting sqref="S61:AG61">
    <cfRule type="cellIs" dxfId="388" priority="449" operator="greaterThan">
      <formula>0</formula>
    </cfRule>
  </conditionalFormatting>
  <conditionalFormatting sqref="S74:AG74">
    <cfRule type="cellIs" dxfId="387" priority="445" operator="greaterThan">
      <formula>0</formula>
    </cfRule>
  </conditionalFormatting>
  <conditionalFormatting sqref="C76">
    <cfRule type="cellIs" dxfId="386" priority="420" operator="equal">
      <formula>"Complete"</formula>
    </cfRule>
    <cfRule type="cellIs" dxfId="385" priority="421" operator="equal">
      <formula>"In Progress"</formula>
    </cfRule>
    <cfRule type="cellIs" dxfId="384" priority="422" operator="equal">
      <formula>"Not Started"</formula>
    </cfRule>
  </conditionalFormatting>
  <conditionalFormatting sqref="S76:AG76">
    <cfRule type="cellIs" dxfId="383" priority="423" operator="greaterThan">
      <formula>0</formula>
    </cfRule>
  </conditionalFormatting>
  <conditionalFormatting sqref="S79:AG79">
    <cfRule type="cellIs" dxfId="382" priority="419" operator="greaterThan">
      <formula>0</formula>
    </cfRule>
  </conditionalFormatting>
  <conditionalFormatting sqref="S80:AG80">
    <cfRule type="cellIs" dxfId="381" priority="418" operator="greaterThan">
      <formula>0</formula>
    </cfRule>
  </conditionalFormatting>
  <conditionalFormatting sqref="C81">
    <cfRule type="cellIs" dxfId="380" priority="414" operator="equal">
      <formula>"Complete"</formula>
    </cfRule>
    <cfRule type="cellIs" dxfId="379" priority="415" operator="equal">
      <formula>"In Progress"</formula>
    </cfRule>
    <cfRule type="cellIs" dxfId="378" priority="416" operator="equal">
      <formula>"Not Started"</formula>
    </cfRule>
  </conditionalFormatting>
  <conditionalFormatting sqref="S81:AG81">
    <cfRule type="cellIs" dxfId="377" priority="417" operator="greaterThan">
      <formula>0</formula>
    </cfRule>
  </conditionalFormatting>
  <conditionalFormatting sqref="C82">
    <cfRule type="cellIs" dxfId="376" priority="410" operator="equal">
      <formula>"Complete"</formula>
    </cfRule>
    <cfRule type="cellIs" dxfId="375" priority="411" operator="equal">
      <formula>"In Progress"</formula>
    </cfRule>
    <cfRule type="cellIs" dxfId="374" priority="412" operator="equal">
      <formula>"Not Started"</formula>
    </cfRule>
  </conditionalFormatting>
  <conditionalFormatting sqref="S82:AG82">
    <cfRule type="cellIs" dxfId="373" priority="413" operator="greaterThan">
      <formula>0</formula>
    </cfRule>
  </conditionalFormatting>
  <conditionalFormatting sqref="S83:AG83">
    <cfRule type="cellIs" dxfId="372" priority="409" operator="greaterThan">
      <formula>0</formula>
    </cfRule>
  </conditionalFormatting>
  <conditionalFormatting sqref="C86">
    <cfRule type="cellIs" dxfId="371" priority="405" operator="equal">
      <formula>"Complete"</formula>
    </cfRule>
    <cfRule type="cellIs" dxfId="370" priority="406" operator="equal">
      <formula>"In Progress"</formula>
    </cfRule>
    <cfRule type="cellIs" dxfId="369" priority="407" operator="equal">
      <formula>"Not Started"</formula>
    </cfRule>
  </conditionalFormatting>
  <conditionalFormatting sqref="S86:AG86">
    <cfRule type="cellIs" dxfId="368" priority="408" operator="greaterThan">
      <formula>0</formula>
    </cfRule>
  </conditionalFormatting>
  <conditionalFormatting sqref="C85">
    <cfRule type="cellIs" dxfId="367" priority="401" operator="equal">
      <formula>"Complete"</formula>
    </cfRule>
    <cfRule type="cellIs" dxfId="366" priority="402" operator="equal">
      <formula>"In Progress"</formula>
    </cfRule>
    <cfRule type="cellIs" dxfId="365" priority="403" operator="equal">
      <formula>"Not Started"</formula>
    </cfRule>
  </conditionalFormatting>
  <conditionalFormatting sqref="S85:AG85">
    <cfRule type="cellIs" dxfId="364" priority="404" operator="greaterThan">
      <formula>0</formula>
    </cfRule>
  </conditionalFormatting>
  <conditionalFormatting sqref="C84">
    <cfRule type="cellIs" dxfId="363" priority="397" operator="equal">
      <formula>"Complete"</formula>
    </cfRule>
    <cfRule type="cellIs" dxfId="362" priority="398" operator="equal">
      <formula>"In Progress"</formula>
    </cfRule>
    <cfRule type="cellIs" dxfId="361" priority="399" operator="equal">
      <formula>"Not Started"</formula>
    </cfRule>
  </conditionalFormatting>
  <conditionalFormatting sqref="S84:AG84">
    <cfRule type="cellIs" dxfId="360" priority="400" operator="greaterThan">
      <formula>0</formula>
    </cfRule>
  </conditionalFormatting>
  <conditionalFormatting sqref="C88">
    <cfRule type="cellIs" dxfId="359" priority="393" operator="equal">
      <formula>"Complete"</formula>
    </cfRule>
    <cfRule type="cellIs" dxfId="358" priority="394" operator="equal">
      <formula>"In Progress"</formula>
    </cfRule>
    <cfRule type="cellIs" dxfId="357" priority="395" operator="equal">
      <formula>"Not Started"</formula>
    </cfRule>
  </conditionalFormatting>
  <conditionalFormatting sqref="S88:AG88">
    <cfRule type="cellIs" dxfId="356" priority="396" operator="greaterThan">
      <formula>0</formula>
    </cfRule>
  </conditionalFormatting>
  <conditionalFormatting sqref="C87">
    <cfRule type="cellIs" dxfId="355" priority="389" operator="equal">
      <formula>"Complete"</formula>
    </cfRule>
    <cfRule type="cellIs" dxfId="354" priority="390" operator="equal">
      <formula>"In Progress"</formula>
    </cfRule>
    <cfRule type="cellIs" dxfId="353" priority="391" operator="equal">
      <formula>"Not Started"</formula>
    </cfRule>
  </conditionalFormatting>
  <conditionalFormatting sqref="S87:AG87">
    <cfRule type="cellIs" dxfId="352" priority="392" operator="greaterThan">
      <formula>0</formula>
    </cfRule>
  </conditionalFormatting>
  <conditionalFormatting sqref="S89:AG89">
    <cfRule type="cellIs" dxfId="351" priority="388" operator="greaterThan">
      <formula>0</formula>
    </cfRule>
  </conditionalFormatting>
  <conditionalFormatting sqref="S93:AG93">
    <cfRule type="cellIs" dxfId="350" priority="374" operator="greaterThan">
      <formula>0</formula>
    </cfRule>
  </conditionalFormatting>
  <conditionalFormatting sqref="C90">
    <cfRule type="cellIs" dxfId="349" priority="383" operator="equal">
      <formula>"Complete"</formula>
    </cfRule>
    <cfRule type="cellIs" dxfId="348" priority="384" operator="equal">
      <formula>"In Progress"</formula>
    </cfRule>
    <cfRule type="cellIs" dxfId="347" priority="385" operator="equal">
      <formula>"Not Started"</formula>
    </cfRule>
  </conditionalFormatting>
  <conditionalFormatting sqref="S90:AG90">
    <cfRule type="cellIs" dxfId="346" priority="386" operator="greaterThan">
      <formula>0</formula>
    </cfRule>
  </conditionalFormatting>
  <conditionalFormatting sqref="C91">
    <cfRule type="cellIs" dxfId="345" priority="379" operator="equal">
      <formula>"Complete"</formula>
    </cfRule>
    <cfRule type="cellIs" dxfId="344" priority="380" operator="equal">
      <formula>"In Progress"</formula>
    </cfRule>
    <cfRule type="cellIs" dxfId="343" priority="381" operator="equal">
      <formula>"Not Started"</formula>
    </cfRule>
  </conditionalFormatting>
  <conditionalFormatting sqref="S91:AG91">
    <cfRule type="cellIs" dxfId="342" priority="382" operator="greaterThan">
      <formula>0</formula>
    </cfRule>
  </conditionalFormatting>
  <conditionalFormatting sqref="C92">
    <cfRule type="cellIs" dxfId="341" priority="375" operator="equal">
      <formula>"Complete"</formula>
    </cfRule>
    <cfRule type="cellIs" dxfId="340" priority="376" operator="equal">
      <formula>"In Progress"</formula>
    </cfRule>
    <cfRule type="cellIs" dxfId="339" priority="377" operator="equal">
      <formula>"Not Started"</formula>
    </cfRule>
  </conditionalFormatting>
  <conditionalFormatting sqref="S92:AG92">
    <cfRule type="cellIs" dxfId="338" priority="378" operator="greaterThan">
      <formula>0</formula>
    </cfRule>
  </conditionalFormatting>
  <conditionalFormatting sqref="S123:AG123">
    <cfRule type="cellIs" dxfId="337" priority="357" operator="greaterThan">
      <formula>0</formula>
    </cfRule>
  </conditionalFormatting>
  <conditionalFormatting sqref="C95">
    <cfRule type="cellIs" dxfId="336" priority="370" operator="equal">
      <formula>"Complete"</formula>
    </cfRule>
    <cfRule type="cellIs" dxfId="335" priority="371" operator="equal">
      <formula>"In Progress"</formula>
    </cfRule>
    <cfRule type="cellIs" dxfId="334" priority="372" operator="equal">
      <formula>"Not Started"</formula>
    </cfRule>
  </conditionalFormatting>
  <conditionalFormatting sqref="S95:AG95">
    <cfRule type="cellIs" dxfId="333" priority="373" operator="greaterThan">
      <formula>0</formula>
    </cfRule>
  </conditionalFormatting>
  <conditionalFormatting sqref="C94">
    <cfRule type="cellIs" dxfId="332" priority="366" operator="equal">
      <formula>"Complete"</formula>
    </cfRule>
    <cfRule type="cellIs" dxfId="331" priority="367" operator="equal">
      <formula>"In Progress"</formula>
    </cfRule>
    <cfRule type="cellIs" dxfId="330" priority="368" operator="equal">
      <formula>"Not Started"</formula>
    </cfRule>
  </conditionalFormatting>
  <conditionalFormatting sqref="S94:AG94">
    <cfRule type="cellIs" dxfId="329" priority="369" operator="greaterThan">
      <formula>0</formula>
    </cfRule>
  </conditionalFormatting>
  <conditionalFormatting sqref="C96">
    <cfRule type="cellIs" dxfId="328" priority="362" operator="equal">
      <formula>"Complete"</formula>
    </cfRule>
    <cfRule type="cellIs" dxfId="327" priority="363" operator="equal">
      <formula>"In Progress"</formula>
    </cfRule>
    <cfRule type="cellIs" dxfId="326" priority="364" operator="equal">
      <formula>"Not Started"</formula>
    </cfRule>
  </conditionalFormatting>
  <conditionalFormatting sqref="S96:AG96">
    <cfRule type="cellIs" dxfId="325" priority="365" operator="greaterThan">
      <formula>0</formula>
    </cfRule>
  </conditionalFormatting>
  <conditionalFormatting sqref="C98">
    <cfRule type="cellIs" dxfId="324" priority="358" operator="equal">
      <formula>"Complete"</formula>
    </cfRule>
    <cfRule type="cellIs" dxfId="323" priority="359" operator="equal">
      <formula>"In Progress"</formula>
    </cfRule>
    <cfRule type="cellIs" dxfId="322" priority="360" operator="equal">
      <formula>"Not Started"</formula>
    </cfRule>
  </conditionalFormatting>
  <conditionalFormatting sqref="S98:AG98">
    <cfRule type="cellIs" dxfId="321" priority="361" operator="greaterThan">
      <formula>0</formula>
    </cfRule>
  </conditionalFormatting>
  <conditionalFormatting sqref="S118:AG118">
    <cfRule type="cellIs" dxfId="320" priority="356" operator="greaterThan">
      <formula>0</formula>
    </cfRule>
  </conditionalFormatting>
  <conditionalFormatting sqref="S112:AG112">
    <cfRule type="cellIs" dxfId="319" priority="355" operator="greaterThan">
      <formula>0</formula>
    </cfRule>
  </conditionalFormatting>
  <conditionalFormatting sqref="S103:AG103">
    <cfRule type="cellIs" dxfId="318" priority="354" operator="greaterThan">
      <formula>0</formula>
    </cfRule>
  </conditionalFormatting>
  <conditionalFormatting sqref="S100:AG100">
    <cfRule type="cellIs" dxfId="317" priority="353" operator="greaterThan">
      <formula>0</formula>
    </cfRule>
  </conditionalFormatting>
  <conditionalFormatting sqref="S105:AG105">
    <cfRule type="cellIs" dxfId="316" priority="340" operator="greaterThan">
      <formula>0</formula>
    </cfRule>
  </conditionalFormatting>
  <conditionalFormatting sqref="C102">
    <cfRule type="cellIs" dxfId="315" priority="349" operator="equal">
      <formula>"Complete"</formula>
    </cfRule>
    <cfRule type="cellIs" dxfId="314" priority="350" operator="equal">
      <formula>"In Progress"</formula>
    </cfRule>
    <cfRule type="cellIs" dxfId="313" priority="351" operator="equal">
      <formula>"Not Started"</formula>
    </cfRule>
  </conditionalFormatting>
  <conditionalFormatting sqref="S102:AG102">
    <cfRule type="cellIs" dxfId="312" priority="352" operator="greaterThan">
      <formula>0</formula>
    </cfRule>
  </conditionalFormatting>
  <conditionalFormatting sqref="C101">
    <cfRule type="cellIs" dxfId="311" priority="345" operator="equal">
      <formula>"Complete"</formula>
    </cfRule>
    <cfRule type="cellIs" dxfId="310" priority="346" operator="equal">
      <formula>"In Progress"</formula>
    </cfRule>
    <cfRule type="cellIs" dxfId="309" priority="347" operator="equal">
      <formula>"Not Started"</formula>
    </cfRule>
  </conditionalFormatting>
  <conditionalFormatting sqref="S101:AG101">
    <cfRule type="cellIs" dxfId="308" priority="348" operator="greaterThan">
      <formula>0</formula>
    </cfRule>
  </conditionalFormatting>
  <conditionalFormatting sqref="C104">
    <cfRule type="cellIs" dxfId="307" priority="341" operator="equal">
      <formula>"Complete"</formula>
    </cfRule>
    <cfRule type="cellIs" dxfId="306" priority="342" operator="equal">
      <formula>"In Progress"</formula>
    </cfRule>
    <cfRule type="cellIs" dxfId="305" priority="343" operator="equal">
      <formula>"Not Started"</formula>
    </cfRule>
  </conditionalFormatting>
  <conditionalFormatting sqref="S104:AG104">
    <cfRule type="cellIs" dxfId="304" priority="344" operator="greaterThan">
      <formula>0</formula>
    </cfRule>
  </conditionalFormatting>
  <conditionalFormatting sqref="S108:AG108">
    <cfRule type="cellIs" dxfId="303" priority="331" operator="greaterThan">
      <formula>0</formula>
    </cfRule>
  </conditionalFormatting>
  <conditionalFormatting sqref="C107">
    <cfRule type="cellIs" dxfId="302" priority="336" operator="equal">
      <formula>"Complete"</formula>
    </cfRule>
    <cfRule type="cellIs" dxfId="301" priority="337" operator="equal">
      <formula>"In Progress"</formula>
    </cfRule>
    <cfRule type="cellIs" dxfId="300" priority="338" operator="equal">
      <formula>"Not Started"</formula>
    </cfRule>
  </conditionalFormatting>
  <conditionalFormatting sqref="S107:AG107">
    <cfRule type="cellIs" dxfId="299" priority="339" operator="greaterThan">
      <formula>0</formula>
    </cfRule>
  </conditionalFormatting>
  <conditionalFormatting sqref="C106">
    <cfRule type="cellIs" dxfId="298" priority="332" operator="equal">
      <formula>"Complete"</formula>
    </cfRule>
    <cfRule type="cellIs" dxfId="297" priority="333" operator="equal">
      <formula>"In Progress"</formula>
    </cfRule>
    <cfRule type="cellIs" dxfId="296" priority="334" operator="equal">
      <formula>"Not Started"</formula>
    </cfRule>
  </conditionalFormatting>
  <conditionalFormatting sqref="S106:AG106">
    <cfRule type="cellIs" dxfId="295" priority="335" operator="greaterThan">
      <formula>0</formula>
    </cfRule>
  </conditionalFormatting>
  <conditionalFormatting sqref="S113:AG113">
    <cfRule type="cellIs" dxfId="294" priority="318" operator="greaterThan">
      <formula>0</formula>
    </cfRule>
  </conditionalFormatting>
  <conditionalFormatting sqref="C110">
    <cfRule type="cellIs" dxfId="293" priority="327" operator="equal">
      <formula>"Complete"</formula>
    </cfRule>
    <cfRule type="cellIs" dxfId="292" priority="328" operator="equal">
      <formula>"In Progress"</formula>
    </cfRule>
    <cfRule type="cellIs" dxfId="291" priority="329" operator="equal">
      <formula>"Not Started"</formula>
    </cfRule>
  </conditionalFormatting>
  <conditionalFormatting sqref="S110:AG110">
    <cfRule type="cellIs" dxfId="290" priority="330" operator="greaterThan">
      <formula>0</formula>
    </cfRule>
  </conditionalFormatting>
  <conditionalFormatting sqref="C109">
    <cfRule type="cellIs" dxfId="289" priority="323" operator="equal">
      <formula>"Complete"</formula>
    </cfRule>
    <cfRule type="cellIs" dxfId="288" priority="324" operator="equal">
      <formula>"In Progress"</formula>
    </cfRule>
    <cfRule type="cellIs" dxfId="287" priority="325" operator="equal">
      <formula>"Not Started"</formula>
    </cfRule>
  </conditionalFormatting>
  <conditionalFormatting sqref="S109:AG109">
    <cfRule type="cellIs" dxfId="286" priority="326" operator="greaterThan">
      <formula>0</formula>
    </cfRule>
  </conditionalFormatting>
  <conditionalFormatting sqref="C111">
    <cfRule type="cellIs" dxfId="285" priority="319" operator="equal">
      <formula>"Complete"</formula>
    </cfRule>
    <cfRule type="cellIs" dxfId="284" priority="320" operator="equal">
      <formula>"In Progress"</formula>
    </cfRule>
    <cfRule type="cellIs" dxfId="283" priority="321" operator="equal">
      <formula>"Not Started"</formula>
    </cfRule>
  </conditionalFormatting>
  <conditionalFormatting sqref="S111:AG111">
    <cfRule type="cellIs" dxfId="282" priority="322" operator="greaterThan">
      <formula>0</formula>
    </cfRule>
  </conditionalFormatting>
  <conditionalFormatting sqref="S119:AG119">
    <cfRule type="cellIs" dxfId="281" priority="301" operator="greaterThan">
      <formula>0</formula>
    </cfRule>
  </conditionalFormatting>
  <conditionalFormatting sqref="C114">
    <cfRule type="cellIs" dxfId="280" priority="314" operator="equal">
      <formula>"Complete"</formula>
    </cfRule>
    <cfRule type="cellIs" dxfId="279" priority="315" operator="equal">
      <formula>"In Progress"</formula>
    </cfRule>
    <cfRule type="cellIs" dxfId="278" priority="316" operator="equal">
      <formula>"Not Started"</formula>
    </cfRule>
  </conditionalFormatting>
  <conditionalFormatting sqref="S114:AG114">
    <cfRule type="cellIs" dxfId="277" priority="317" operator="greaterThan">
      <formula>0</formula>
    </cfRule>
  </conditionalFormatting>
  <conditionalFormatting sqref="C115">
    <cfRule type="cellIs" dxfId="276" priority="310" operator="equal">
      <formula>"Complete"</formula>
    </cfRule>
    <cfRule type="cellIs" dxfId="275" priority="311" operator="equal">
      <formula>"In Progress"</formula>
    </cfRule>
    <cfRule type="cellIs" dxfId="274" priority="312" operator="equal">
      <formula>"Not Started"</formula>
    </cfRule>
  </conditionalFormatting>
  <conditionalFormatting sqref="S115:AG115">
    <cfRule type="cellIs" dxfId="273" priority="313" operator="greaterThan">
      <formula>0</formula>
    </cfRule>
  </conditionalFormatting>
  <conditionalFormatting sqref="C117">
    <cfRule type="cellIs" dxfId="272" priority="306" operator="equal">
      <formula>"Complete"</formula>
    </cfRule>
    <cfRule type="cellIs" dxfId="271" priority="307" operator="equal">
      <formula>"In Progress"</formula>
    </cfRule>
    <cfRule type="cellIs" dxfId="270" priority="308" operator="equal">
      <formula>"Not Started"</formula>
    </cfRule>
  </conditionalFormatting>
  <conditionalFormatting sqref="S117:AG117">
    <cfRule type="cellIs" dxfId="269" priority="309" operator="greaterThan">
      <formula>0</formula>
    </cfRule>
  </conditionalFormatting>
  <conditionalFormatting sqref="C116">
    <cfRule type="cellIs" dxfId="268" priority="302" operator="equal">
      <formula>"Complete"</formula>
    </cfRule>
    <cfRule type="cellIs" dxfId="267" priority="303" operator="equal">
      <formula>"In Progress"</formula>
    </cfRule>
    <cfRule type="cellIs" dxfId="266" priority="304" operator="equal">
      <formula>"Not Started"</formula>
    </cfRule>
  </conditionalFormatting>
  <conditionalFormatting sqref="S116:AG116">
    <cfRule type="cellIs" dxfId="265" priority="305" operator="greaterThan">
      <formula>0</formula>
    </cfRule>
  </conditionalFormatting>
  <conditionalFormatting sqref="S122:AG122">
    <cfRule type="cellIs" dxfId="264" priority="282" operator="greaterThan">
      <formula>0</formula>
    </cfRule>
  </conditionalFormatting>
  <conditionalFormatting sqref="S124:AG124">
    <cfRule type="cellIs" dxfId="263" priority="278" operator="greaterThan">
      <formula>0</formula>
    </cfRule>
  </conditionalFormatting>
  <conditionalFormatting sqref="C121">
    <cfRule type="cellIs" dxfId="262" priority="283" operator="equal">
      <formula>"Complete"</formula>
    </cfRule>
    <cfRule type="cellIs" dxfId="261" priority="284" operator="equal">
      <formula>"In Progress"</formula>
    </cfRule>
    <cfRule type="cellIs" dxfId="260" priority="285" operator="equal">
      <formula>"Not Started"</formula>
    </cfRule>
  </conditionalFormatting>
  <conditionalFormatting sqref="S121:AG121">
    <cfRule type="cellIs" dxfId="259" priority="286" operator="greaterThan">
      <formula>0</formula>
    </cfRule>
  </conditionalFormatting>
  <conditionalFormatting sqref="C122">
    <cfRule type="cellIs" dxfId="258" priority="279" operator="equal">
      <formula>"Complete"</formula>
    </cfRule>
    <cfRule type="cellIs" dxfId="257" priority="280" operator="equal">
      <formula>"In Progress"</formula>
    </cfRule>
    <cfRule type="cellIs" dxfId="256" priority="281" operator="equal">
      <formula>"Not Started"</formula>
    </cfRule>
  </conditionalFormatting>
  <conditionalFormatting sqref="S130:AG130">
    <cfRule type="cellIs" dxfId="255" priority="261" operator="greaterThan">
      <formula>0</formula>
    </cfRule>
  </conditionalFormatting>
  <conditionalFormatting sqref="S129:AG129">
    <cfRule type="cellIs" dxfId="254" priority="257" operator="greaterThan">
      <formula>0</formula>
    </cfRule>
  </conditionalFormatting>
  <conditionalFormatting sqref="C125">
    <cfRule type="cellIs" dxfId="253" priority="274" operator="equal">
      <formula>"Complete"</formula>
    </cfRule>
    <cfRule type="cellIs" dxfId="252" priority="275" operator="equal">
      <formula>"In Progress"</formula>
    </cfRule>
    <cfRule type="cellIs" dxfId="251" priority="276" operator="equal">
      <formula>"Not Started"</formula>
    </cfRule>
  </conditionalFormatting>
  <conditionalFormatting sqref="S125:AG125">
    <cfRule type="cellIs" dxfId="250" priority="277" operator="greaterThan">
      <formula>0</formula>
    </cfRule>
  </conditionalFormatting>
  <conditionalFormatting sqref="C126">
    <cfRule type="cellIs" dxfId="249" priority="270" operator="equal">
      <formula>"Complete"</formula>
    </cfRule>
    <cfRule type="cellIs" dxfId="248" priority="271" operator="equal">
      <formula>"In Progress"</formula>
    </cfRule>
    <cfRule type="cellIs" dxfId="247" priority="272" operator="equal">
      <formula>"Not Started"</formula>
    </cfRule>
  </conditionalFormatting>
  <conditionalFormatting sqref="S126:AG126">
    <cfRule type="cellIs" dxfId="246" priority="273" operator="greaterThan">
      <formula>0</formula>
    </cfRule>
  </conditionalFormatting>
  <conditionalFormatting sqref="C127">
    <cfRule type="cellIs" dxfId="245" priority="266" operator="equal">
      <formula>"Complete"</formula>
    </cfRule>
    <cfRule type="cellIs" dxfId="244" priority="267" operator="equal">
      <formula>"In Progress"</formula>
    </cfRule>
    <cfRule type="cellIs" dxfId="243" priority="268" operator="equal">
      <formula>"Not Started"</formula>
    </cfRule>
  </conditionalFormatting>
  <conditionalFormatting sqref="S127:AG127">
    <cfRule type="cellIs" dxfId="242" priority="269" operator="greaterThan">
      <formula>0</formula>
    </cfRule>
  </conditionalFormatting>
  <conditionalFormatting sqref="C128">
    <cfRule type="cellIs" dxfId="241" priority="262" operator="equal">
      <formula>"Complete"</formula>
    </cfRule>
    <cfRule type="cellIs" dxfId="240" priority="263" operator="equal">
      <formula>"In Progress"</formula>
    </cfRule>
    <cfRule type="cellIs" dxfId="239" priority="264" operator="equal">
      <formula>"Not Started"</formula>
    </cfRule>
  </conditionalFormatting>
  <conditionalFormatting sqref="S128:AG128">
    <cfRule type="cellIs" dxfId="238" priority="265" operator="greaterThan">
      <formula>0</formula>
    </cfRule>
  </conditionalFormatting>
  <conditionalFormatting sqref="C130">
    <cfRule type="cellIs" dxfId="237" priority="258" operator="equal">
      <formula>"Complete"</formula>
    </cfRule>
    <cfRule type="cellIs" dxfId="236" priority="259" operator="equal">
      <formula>"In Progress"</formula>
    </cfRule>
    <cfRule type="cellIs" dxfId="235" priority="260" operator="equal">
      <formula>"Not Started"</formula>
    </cfRule>
  </conditionalFormatting>
  <conditionalFormatting sqref="S131:AG131">
    <cfRule type="cellIs" dxfId="234" priority="256" operator="greaterThan">
      <formula>0</formula>
    </cfRule>
  </conditionalFormatting>
  <conditionalFormatting sqref="C136">
    <cfRule type="cellIs" dxfId="233" priority="252" operator="equal">
      <formula>"Complete"</formula>
    </cfRule>
    <cfRule type="cellIs" dxfId="232" priority="253" operator="equal">
      <formula>"In Progress"</formula>
    </cfRule>
    <cfRule type="cellIs" dxfId="231" priority="254" operator="equal">
      <formula>"Not Started"</formula>
    </cfRule>
  </conditionalFormatting>
  <conditionalFormatting sqref="S136:AG136">
    <cfRule type="cellIs" dxfId="230" priority="255" operator="greaterThan">
      <formula>0</formula>
    </cfRule>
  </conditionalFormatting>
  <conditionalFormatting sqref="C135">
    <cfRule type="cellIs" dxfId="229" priority="248" operator="equal">
      <formula>"Complete"</formula>
    </cfRule>
    <cfRule type="cellIs" dxfId="228" priority="249" operator="equal">
      <formula>"In Progress"</formula>
    </cfRule>
    <cfRule type="cellIs" dxfId="227" priority="250" operator="equal">
      <formula>"Not Started"</formula>
    </cfRule>
  </conditionalFormatting>
  <conditionalFormatting sqref="S135:AG135">
    <cfRule type="cellIs" dxfId="226" priority="251" operator="greaterThan">
      <formula>0</formula>
    </cfRule>
  </conditionalFormatting>
  <conditionalFormatting sqref="C134">
    <cfRule type="cellIs" dxfId="225" priority="244" operator="equal">
      <formula>"Complete"</formula>
    </cfRule>
    <cfRule type="cellIs" dxfId="224" priority="245" operator="equal">
      <formula>"In Progress"</formula>
    </cfRule>
    <cfRule type="cellIs" dxfId="223" priority="246" operator="equal">
      <formula>"Not Started"</formula>
    </cfRule>
  </conditionalFormatting>
  <conditionalFormatting sqref="S134:AG134">
    <cfRule type="cellIs" dxfId="222" priority="247" operator="greaterThan">
      <formula>0</formula>
    </cfRule>
  </conditionalFormatting>
  <conditionalFormatting sqref="C133">
    <cfRule type="cellIs" dxfId="221" priority="240" operator="equal">
      <formula>"Complete"</formula>
    </cfRule>
    <cfRule type="cellIs" dxfId="220" priority="241" operator="equal">
      <formula>"In Progress"</formula>
    </cfRule>
    <cfRule type="cellIs" dxfId="219" priority="242" operator="equal">
      <formula>"Not Started"</formula>
    </cfRule>
  </conditionalFormatting>
  <conditionalFormatting sqref="S133:AG133">
    <cfRule type="cellIs" dxfId="218" priority="243" operator="greaterThan">
      <formula>0</formula>
    </cfRule>
  </conditionalFormatting>
  <conditionalFormatting sqref="C132">
    <cfRule type="cellIs" dxfId="217" priority="236" operator="equal">
      <formula>"Complete"</formula>
    </cfRule>
    <cfRule type="cellIs" dxfId="216" priority="237" operator="equal">
      <formula>"In Progress"</formula>
    </cfRule>
    <cfRule type="cellIs" dxfId="215" priority="238" operator="equal">
      <formula>"Not Started"</formula>
    </cfRule>
  </conditionalFormatting>
  <conditionalFormatting sqref="S132:AG132">
    <cfRule type="cellIs" dxfId="214" priority="239" operator="greaterThan">
      <formula>0</formula>
    </cfRule>
  </conditionalFormatting>
  <conditionalFormatting sqref="S137:AG137">
    <cfRule type="cellIs" dxfId="213" priority="235" operator="greaterThan">
      <formula>0</formula>
    </cfRule>
  </conditionalFormatting>
  <conditionalFormatting sqref="C142">
    <cfRule type="cellIs" dxfId="212" priority="231" operator="equal">
      <formula>"Complete"</formula>
    </cfRule>
    <cfRule type="cellIs" dxfId="211" priority="232" operator="equal">
      <formula>"In Progress"</formula>
    </cfRule>
    <cfRule type="cellIs" dxfId="210" priority="233" operator="equal">
      <formula>"Not Started"</formula>
    </cfRule>
  </conditionalFormatting>
  <conditionalFormatting sqref="S142:AG142">
    <cfRule type="cellIs" dxfId="209" priority="234" operator="greaterThan">
      <formula>0</formula>
    </cfRule>
  </conditionalFormatting>
  <conditionalFormatting sqref="C141">
    <cfRule type="cellIs" dxfId="208" priority="227" operator="equal">
      <formula>"Complete"</formula>
    </cfRule>
    <cfRule type="cellIs" dxfId="207" priority="228" operator="equal">
      <formula>"In Progress"</formula>
    </cfRule>
    <cfRule type="cellIs" dxfId="206" priority="229" operator="equal">
      <formula>"Not Started"</formula>
    </cfRule>
  </conditionalFormatting>
  <conditionalFormatting sqref="S141:AG141">
    <cfRule type="cellIs" dxfId="205" priority="230" operator="greaterThan">
      <formula>0</formula>
    </cfRule>
  </conditionalFormatting>
  <conditionalFormatting sqref="C140">
    <cfRule type="cellIs" dxfId="204" priority="223" operator="equal">
      <formula>"Complete"</formula>
    </cfRule>
    <cfRule type="cellIs" dxfId="203" priority="224" operator="equal">
      <formula>"In Progress"</formula>
    </cfRule>
    <cfRule type="cellIs" dxfId="202" priority="225" operator="equal">
      <formula>"Not Started"</formula>
    </cfRule>
  </conditionalFormatting>
  <conditionalFormatting sqref="S140:AG140">
    <cfRule type="cellIs" dxfId="201" priority="226" operator="greaterThan">
      <formula>0</formula>
    </cfRule>
  </conditionalFormatting>
  <conditionalFormatting sqref="C139">
    <cfRule type="cellIs" dxfId="200" priority="219" operator="equal">
      <formula>"Complete"</formula>
    </cfRule>
    <cfRule type="cellIs" dxfId="199" priority="220" operator="equal">
      <formula>"In Progress"</formula>
    </cfRule>
    <cfRule type="cellIs" dxfId="198" priority="221" operator="equal">
      <formula>"Not Started"</formula>
    </cfRule>
  </conditionalFormatting>
  <conditionalFormatting sqref="S139:AG139">
    <cfRule type="cellIs" dxfId="197" priority="222" operator="greaterThan">
      <formula>0</formula>
    </cfRule>
  </conditionalFormatting>
  <conditionalFormatting sqref="C138">
    <cfRule type="cellIs" dxfId="196" priority="215" operator="equal">
      <formula>"Complete"</formula>
    </cfRule>
    <cfRule type="cellIs" dxfId="195" priority="216" operator="equal">
      <formula>"In Progress"</formula>
    </cfRule>
    <cfRule type="cellIs" dxfId="194" priority="217" operator="equal">
      <formula>"Not Started"</formula>
    </cfRule>
  </conditionalFormatting>
  <conditionalFormatting sqref="S138:AG138">
    <cfRule type="cellIs" dxfId="193" priority="218" operator="greaterThan">
      <formula>0</formula>
    </cfRule>
  </conditionalFormatting>
  <conditionalFormatting sqref="S143:AG143">
    <cfRule type="cellIs" dxfId="192" priority="214" operator="greaterThan">
      <formula>0</formula>
    </cfRule>
  </conditionalFormatting>
  <conditionalFormatting sqref="C148">
    <cfRule type="cellIs" dxfId="191" priority="210" operator="equal">
      <formula>"Complete"</formula>
    </cfRule>
    <cfRule type="cellIs" dxfId="190" priority="211" operator="equal">
      <formula>"In Progress"</formula>
    </cfRule>
    <cfRule type="cellIs" dxfId="189" priority="212" operator="equal">
      <formula>"Not Started"</formula>
    </cfRule>
  </conditionalFormatting>
  <conditionalFormatting sqref="S148:AG148">
    <cfRule type="cellIs" dxfId="188" priority="213" operator="greaterThan">
      <formula>0</formula>
    </cfRule>
  </conditionalFormatting>
  <conditionalFormatting sqref="C147">
    <cfRule type="cellIs" dxfId="187" priority="206" operator="equal">
      <formula>"Complete"</formula>
    </cfRule>
    <cfRule type="cellIs" dxfId="186" priority="207" operator="equal">
      <formula>"In Progress"</formula>
    </cfRule>
    <cfRule type="cellIs" dxfId="185" priority="208" operator="equal">
      <formula>"Not Started"</formula>
    </cfRule>
  </conditionalFormatting>
  <conditionalFormatting sqref="S147:AG147">
    <cfRule type="cellIs" dxfId="184" priority="209" operator="greaterThan">
      <formula>0</formula>
    </cfRule>
  </conditionalFormatting>
  <conditionalFormatting sqref="C146">
    <cfRule type="cellIs" dxfId="183" priority="202" operator="equal">
      <formula>"Complete"</formula>
    </cfRule>
    <cfRule type="cellIs" dxfId="182" priority="203" operator="equal">
      <formula>"In Progress"</formula>
    </cfRule>
    <cfRule type="cellIs" dxfId="181" priority="204" operator="equal">
      <formula>"Not Started"</formula>
    </cfRule>
  </conditionalFormatting>
  <conditionalFormatting sqref="S146:AG146">
    <cfRule type="cellIs" dxfId="180" priority="205" operator="greaterThan">
      <formula>0</formula>
    </cfRule>
  </conditionalFormatting>
  <conditionalFormatting sqref="C145">
    <cfRule type="cellIs" dxfId="179" priority="198" operator="equal">
      <formula>"Complete"</formula>
    </cfRule>
    <cfRule type="cellIs" dxfId="178" priority="199" operator="equal">
      <formula>"In Progress"</formula>
    </cfRule>
    <cfRule type="cellIs" dxfId="177" priority="200" operator="equal">
      <formula>"Not Started"</formula>
    </cfRule>
  </conditionalFormatting>
  <conditionalFormatting sqref="S145:AG145">
    <cfRule type="cellIs" dxfId="176" priority="201" operator="greaterThan">
      <formula>0</formula>
    </cfRule>
  </conditionalFormatting>
  <conditionalFormatting sqref="C144">
    <cfRule type="cellIs" dxfId="175" priority="194" operator="equal">
      <formula>"Complete"</formula>
    </cfRule>
    <cfRule type="cellIs" dxfId="174" priority="195" operator="equal">
      <formula>"In Progress"</formula>
    </cfRule>
    <cfRule type="cellIs" dxfId="173" priority="196" operator="equal">
      <formula>"Not Started"</formula>
    </cfRule>
  </conditionalFormatting>
  <conditionalFormatting sqref="S144:AG144">
    <cfRule type="cellIs" dxfId="172" priority="197" operator="greaterThan">
      <formula>0</formula>
    </cfRule>
  </conditionalFormatting>
  <conditionalFormatting sqref="S149:AG149">
    <cfRule type="cellIs" dxfId="171" priority="193" operator="greaterThan">
      <formula>0</formula>
    </cfRule>
  </conditionalFormatting>
  <conditionalFormatting sqref="C154">
    <cfRule type="cellIs" dxfId="170" priority="189" operator="equal">
      <formula>"Complete"</formula>
    </cfRule>
    <cfRule type="cellIs" dxfId="169" priority="190" operator="equal">
      <formula>"In Progress"</formula>
    </cfRule>
    <cfRule type="cellIs" dxfId="168" priority="191" operator="equal">
      <formula>"Not Started"</formula>
    </cfRule>
  </conditionalFormatting>
  <conditionalFormatting sqref="S154:AG154">
    <cfRule type="cellIs" dxfId="167" priority="192" operator="greaterThan">
      <formula>0</formula>
    </cfRule>
  </conditionalFormatting>
  <conditionalFormatting sqref="C153">
    <cfRule type="cellIs" dxfId="166" priority="185" operator="equal">
      <formula>"Complete"</formula>
    </cfRule>
    <cfRule type="cellIs" dxfId="165" priority="186" operator="equal">
      <formula>"In Progress"</formula>
    </cfRule>
    <cfRule type="cellIs" dxfId="164" priority="187" operator="equal">
      <formula>"Not Started"</formula>
    </cfRule>
  </conditionalFormatting>
  <conditionalFormatting sqref="S153:AG153">
    <cfRule type="cellIs" dxfId="163" priority="188" operator="greaterThan">
      <formula>0</formula>
    </cfRule>
  </conditionalFormatting>
  <conditionalFormatting sqref="C152">
    <cfRule type="cellIs" dxfId="162" priority="181" operator="equal">
      <formula>"Complete"</formula>
    </cfRule>
    <cfRule type="cellIs" dxfId="161" priority="182" operator="equal">
      <formula>"In Progress"</formula>
    </cfRule>
    <cfRule type="cellIs" dxfId="160" priority="183" operator="equal">
      <formula>"Not Started"</formula>
    </cfRule>
  </conditionalFormatting>
  <conditionalFormatting sqref="S152:AG152">
    <cfRule type="cellIs" dxfId="159" priority="184" operator="greaterThan">
      <formula>0</formula>
    </cfRule>
  </conditionalFormatting>
  <conditionalFormatting sqref="C151">
    <cfRule type="cellIs" dxfId="158" priority="177" operator="equal">
      <formula>"Complete"</formula>
    </cfRule>
    <cfRule type="cellIs" dxfId="157" priority="178" operator="equal">
      <formula>"In Progress"</formula>
    </cfRule>
    <cfRule type="cellIs" dxfId="156" priority="179" operator="equal">
      <formula>"Not Started"</formula>
    </cfRule>
  </conditionalFormatting>
  <conditionalFormatting sqref="S151:AG151">
    <cfRule type="cellIs" dxfId="155" priority="180" operator="greaterThan">
      <formula>0</formula>
    </cfRule>
  </conditionalFormatting>
  <conditionalFormatting sqref="C150">
    <cfRule type="cellIs" dxfId="154" priority="173" operator="equal">
      <formula>"Complete"</formula>
    </cfRule>
    <cfRule type="cellIs" dxfId="153" priority="174" operator="equal">
      <formula>"In Progress"</formula>
    </cfRule>
    <cfRule type="cellIs" dxfId="152" priority="175" operator="equal">
      <formula>"Not Started"</formula>
    </cfRule>
  </conditionalFormatting>
  <conditionalFormatting sqref="S150:AG150">
    <cfRule type="cellIs" dxfId="151" priority="176" operator="greaterThan">
      <formula>0</formula>
    </cfRule>
  </conditionalFormatting>
  <conditionalFormatting sqref="S155:AG155">
    <cfRule type="cellIs" dxfId="150" priority="172" operator="greaterThan">
      <formula>0</formula>
    </cfRule>
  </conditionalFormatting>
  <conditionalFormatting sqref="C155">
    <cfRule type="cellIs" dxfId="149" priority="169" operator="equal">
      <formula>"Complete"</formula>
    </cfRule>
    <cfRule type="cellIs" dxfId="148" priority="170" operator="equal">
      <formula>"In Progress"</formula>
    </cfRule>
    <cfRule type="cellIs" dxfId="147" priority="171" operator="equal">
      <formula>"Not Started"</formula>
    </cfRule>
  </conditionalFormatting>
  <conditionalFormatting sqref="S156:AG156">
    <cfRule type="cellIs" dxfId="146" priority="168" operator="greaterThan">
      <formula>0</formula>
    </cfRule>
  </conditionalFormatting>
  <conditionalFormatting sqref="C156">
    <cfRule type="cellIs" dxfId="145" priority="165" operator="equal">
      <formula>"Complete"</formula>
    </cfRule>
    <cfRule type="cellIs" dxfId="144" priority="166" operator="equal">
      <formula>"In Progress"</formula>
    </cfRule>
    <cfRule type="cellIs" dxfId="143" priority="167" operator="equal">
      <formula>"Not Started"</formula>
    </cfRule>
  </conditionalFormatting>
  <conditionalFormatting sqref="S158:AG158">
    <cfRule type="cellIs" dxfId="142" priority="164" operator="greaterThan">
      <formula>0</formula>
    </cfRule>
  </conditionalFormatting>
  <conditionalFormatting sqref="C158">
    <cfRule type="cellIs" dxfId="141" priority="161" operator="equal">
      <formula>"Complete"</formula>
    </cfRule>
    <cfRule type="cellIs" dxfId="140" priority="162" operator="equal">
      <formula>"In Progress"</formula>
    </cfRule>
    <cfRule type="cellIs" dxfId="139" priority="163" operator="equal">
      <formula>"Not Started"</formula>
    </cfRule>
  </conditionalFormatting>
  <conditionalFormatting sqref="S159:AG159">
    <cfRule type="cellIs" dxfId="138" priority="160" operator="greaterThan">
      <formula>0</formula>
    </cfRule>
  </conditionalFormatting>
  <conditionalFormatting sqref="C164">
    <cfRule type="cellIs" dxfId="137" priority="156" operator="equal">
      <formula>"Complete"</formula>
    </cfRule>
    <cfRule type="cellIs" dxfId="136" priority="157" operator="equal">
      <formula>"In Progress"</formula>
    </cfRule>
    <cfRule type="cellIs" dxfId="135" priority="158" operator="equal">
      <formula>"Not Started"</formula>
    </cfRule>
  </conditionalFormatting>
  <conditionalFormatting sqref="S164:AG164">
    <cfRule type="cellIs" dxfId="134" priority="159" operator="greaterThan">
      <formula>0</formula>
    </cfRule>
  </conditionalFormatting>
  <conditionalFormatting sqref="C163">
    <cfRule type="cellIs" dxfId="133" priority="152" operator="equal">
      <formula>"Complete"</formula>
    </cfRule>
    <cfRule type="cellIs" dxfId="132" priority="153" operator="equal">
      <formula>"In Progress"</formula>
    </cfRule>
    <cfRule type="cellIs" dxfId="131" priority="154" operator="equal">
      <formula>"Not Started"</formula>
    </cfRule>
  </conditionalFormatting>
  <conditionalFormatting sqref="S163:AG163">
    <cfRule type="cellIs" dxfId="130" priority="155" operator="greaterThan">
      <formula>0</formula>
    </cfRule>
  </conditionalFormatting>
  <conditionalFormatting sqref="C162">
    <cfRule type="cellIs" dxfId="129" priority="148" operator="equal">
      <formula>"Complete"</formula>
    </cfRule>
    <cfRule type="cellIs" dxfId="128" priority="149" operator="equal">
      <formula>"In Progress"</formula>
    </cfRule>
    <cfRule type="cellIs" dxfId="127" priority="150" operator="equal">
      <formula>"Not Started"</formula>
    </cfRule>
  </conditionalFormatting>
  <conditionalFormatting sqref="S162:AG162">
    <cfRule type="cellIs" dxfId="126" priority="151" operator="greaterThan">
      <formula>0</formula>
    </cfRule>
  </conditionalFormatting>
  <conditionalFormatting sqref="C161">
    <cfRule type="cellIs" dxfId="125" priority="144" operator="equal">
      <formula>"Complete"</formula>
    </cfRule>
    <cfRule type="cellIs" dxfId="124" priority="145" operator="equal">
      <formula>"In Progress"</formula>
    </cfRule>
    <cfRule type="cellIs" dxfId="123" priority="146" operator="equal">
      <formula>"Not Started"</formula>
    </cfRule>
  </conditionalFormatting>
  <conditionalFormatting sqref="S161:AG161">
    <cfRule type="cellIs" dxfId="122" priority="147" operator="greaterThan">
      <formula>0</formula>
    </cfRule>
  </conditionalFormatting>
  <conditionalFormatting sqref="C160">
    <cfRule type="cellIs" dxfId="121" priority="140" operator="equal">
      <formula>"Complete"</formula>
    </cfRule>
    <cfRule type="cellIs" dxfId="120" priority="141" operator="equal">
      <formula>"In Progress"</formula>
    </cfRule>
    <cfRule type="cellIs" dxfId="119" priority="142" operator="equal">
      <formula>"Not Started"</formula>
    </cfRule>
  </conditionalFormatting>
  <conditionalFormatting sqref="S160:AG160">
    <cfRule type="cellIs" dxfId="118" priority="143" operator="greaterThan">
      <formula>0</formula>
    </cfRule>
  </conditionalFormatting>
  <conditionalFormatting sqref="S165:AG165">
    <cfRule type="cellIs" dxfId="117" priority="139" operator="greaterThan">
      <formula>0</formula>
    </cfRule>
  </conditionalFormatting>
  <conditionalFormatting sqref="C170">
    <cfRule type="cellIs" dxfId="116" priority="135" operator="equal">
      <formula>"Complete"</formula>
    </cfRule>
    <cfRule type="cellIs" dxfId="115" priority="136" operator="equal">
      <formula>"In Progress"</formula>
    </cfRule>
    <cfRule type="cellIs" dxfId="114" priority="137" operator="equal">
      <formula>"Not Started"</formula>
    </cfRule>
  </conditionalFormatting>
  <conditionalFormatting sqref="S170:AG170">
    <cfRule type="cellIs" dxfId="113" priority="138" operator="greaterThan">
      <formula>0</formula>
    </cfRule>
  </conditionalFormatting>
  <conditionalFormatting sqref="C169">
    <cfRule type="cellIs" dxfId="112" priority="131" operator="equal">
      <formula>"Complete"</formula>
    </cfRule>
    <cfRule type="cellIs" dxfId="111" priority="132" operator="equal">
      <formula>"In Progress"</formula>
    </cfRule>
    <cfRule type="cellIs" dxfId="110" priority="133" operator="equal">
      <formula>"Not Started"</formula>
    </cfRule>
  </conditionalFormatting>
  <conditionalFormatting sqref="S169:AG169">
    <cfRule type="cellIs" dxfId="109" priority="134" operator="greaterThan">
      <formula>0</formula>
    </cfRule>
  </conditionalFormatting>
  <conditionalFormatting sqref="C168">
    <cfRule type="cellIs" dxfId="108" priority="127" operator="equal">
      <formula>"Complete"</formula>
    </cfRule>
    <cfRule type="cellIs" dxfId="107" priority="128" operator="equal">
      <formula>"In Progress"</formula>
    </cfRule>
    <cfRule type="cellIs" dxfId="106" priority="129" operator="equal">
      <formula>"Not Started"</formula>
    </cfRule>
  </conditionalFormatting>
  <conditionalFormatting sqref="S168:AG168">
    <cfRule type="cellIs" dxfId="105" priority="130" operator="greaterThan">
      <formula>0</formula>
    </cfRule>
  </conditionalFormatting>
  <conditionalFormatting sqref="C167">
    <cfRule type="cellIs" dxfId="104" priority="123" operator="equal">
      <formula>"Complete"</formula>
    </cfRule>
    <cfRule type="cellIs" dxfId="103" priority="124" operator="equal">
      <formula>"In Progress"</formula>
    </cfRule>
    <cfRule type="cellIs" dxfId="102" priority="125" operator="equal">
      <formula>"Not Started"</formula>
    </cfRule>
  </conditionalFormatting>
  <conditionalFormatting sqref="S167:AG167">
    <cfRule type="cellIs" dxfId="101" priority="126" operator="greaterThan">
      <formula>0</formula>
    </cfRule>
  </conditionalFormatting>
  <conditionalFormatting sqref="C166">
    <cfRule type="cellIs" dxfId="100" priority="119" operator="equal">
      <formula>"Complete"</formula>
    </cfRule>
    <cfRule type="cellIs" dxfId="99" priority="120" operator="equal">
      <formula>"In Progress"</formula>
    </cfRule>
    <cfRule type="cellIs" dxfId="98" priority="121" operator="equal">
      <formula>"Not Started"</formula>
    </cfRule>
  </conditionalFormatting>
  <conditionalFormatting sqref="S166:AG166">
    <cfRule type="cellIs" dxfId="97" priority="122" operator="greaterThan">
      <formula>0</formula>
    </cfRule>
  </conditionalFormatting>
  <conditionalFormatting sqref="S171:AG171">
    <cfRule type="cellIs" dxfId="96" priority="118" operator="greaterThan">
      <formula>0</formula>
    </cfRule>
  </conditionalFormatting>
  <conditionalFormatting sqref="C176">
    <cfRule type="cellIs" dxfId="95" priority="114" operator="equal">
      <formula>"Complete"</formula>
    </cfRule>
    <cfRule type="cellIs" dxfId="94" priority="115" operator="equal">
      <formula>"In Progress"</formula>
    </cfRule>
    <cfRule type="cellIs" dxfId="93" priority="116" operator="equal">
      <formula>"Not Started"</formula>
    </cfRule>
  </conditionalFormatting>
  <conditionalFormatting sqref="S176:AG176">
    <cfRule type="cellIs" dxfId="92" priority="117" operator="greaterThan">
      <formula>0</formula>
    </cfRule>
  </conditionalFormatting>
  <conditionalFormatting sqref="C175">
    <cfRule type="cellIs" dxfId="91" priority="110" operator="equal">
      <formula>"Complete"</formula>
    </cfRule>
    <cfRule type="cellIs" dxfId="90" priority="111" operator="equal">
      <formula>"In Progress"</formula>
    </cfRule>
    <cfRule type="cellIs" dxfId="89" priority="112" operator="equal">
      <formula>"Not Started"</formula>
    </cfRule>
  </conditionalFormatting>
  <conditionalFormatting sqref="S175:AG175">
    <cfRule type="cellIs" dxfId="88" priority="113" operator="greaterThan">
      <formula>0</formula>
    </cfRule>
  </conditionalFormatting>
  <conditionalFormatting sqref="C174">
    <cfRule type="cellIs" dxfId="87" priority="106" operator="equal">
      <formula>"Complete"</formula>
    </cfRule>
    <cfRule type="cellIs" dxfId="86" priority="107" operator="equal">
      <formula>"In Progress"</formula>
    </cfRule>
    <cfRule type="cellIs" dxfId="85" priority="108" operator="equal">
      <formula>"Not Started"</formula>
    </cfRule>
  </conditionalFormatting>
  <conditionalFormatting sqref="S174:AG174">
    <cfRule type="cellIs" dxfId="84" priority="109" operator="greaterThan">
      <formula>0</formula>
    </cfRule>
  </conditionalFormatting>
  <conditionalFormatting sqref="C173">
    <cfRule type="cellIs" dxfId="83" priority="102" operator="equal">
      <formula>"Complete"</formula>
    </cfRule>
    <cfRule type="cellIs" dxfId="82" priority="103" operator="equal">
      <formula>"In Progress"</formula>
    </cfRule>
    <cfRule type="cellIs" dxfId="81" priority="104" operator="equal">
      <formula>"Not Started"</formula>
    </cfRule>
  </conditionalFormatting>
  <conditionalFormatting sqref="S173:AG173">
    <cfRule type="cellIs" dxfId="80" priority="105" operator="greaterThan">
      <formula>0</formula>
    </cfRule>
  </conditionalFormatting>
  <conditionalFormatting sqref="C172">
    <cfRule type="cellIs" dxfId="79" priority="98" operator="equal">
      <formula>"Complete"</formula>
    </cfRule>
    <cfRule type="cellIs" dxfId="78" priority="99" operator="equal">
      <formula>"In Progress"</formula>
    </cfRule>
    <cfRule type="cellIs" dxfId="77" priority="100" operator="equal">
      <formula>"Not Started"</formula>
    </cfRule>
  </conditionalFormatting>
  <conditionalFormatting sqref="S172:AG172">
    <cfRule type="cellIs" dxfId="76" priority="101" operator="greaterThan">
      <formula>0</formula>
    </cfRule>
  </conditionalFormatting>
  <conditionalFormatting sqref="S177:AG177">
    <cfRule type="cellIs" dxfId="75" priority="97" operator="greaterThan">
      <formula>0</formula>
    </cfRule>
  </conditionalFormatting>
  <conditionalFormatting sqref="C180">
    <cfRule type="cellIs" dxfId="74" priority="85" operator="equal">
      <formula>"Complete"</formula>
    </cfRule>
    <cfRule type="cellIs" dxfId="73" priority="86" operator="equal">
      <formula>"In Progress"</formula>
    </cfRule>
    <cfRule type="cellIs" dxfId="72" priority="87" operator="equal">
      <formula>"Not Started"</formula>
    </cfRule>
  </conditionalFormatting>
  <conditionalFormatting sqref="S180:AG180">
    <cfRule type="cellIs" dxfId="71" priority="88" operator="greaterThan">
      <formula>0</formula>
    </cfRule>
  </conditionalFormatting>
  <conditionalFormatting sqref="C179">
    <cfRule type="cellIs" dxfId="70" priority="81" operator="equal">
      <formula>"Complete"</formula>
    </cfRule>
    <cfRule type="cellIs" dxfId="69" priority="82" operator="equal">
      <formula>"In Progress"</formula>
    </cfRule>
    <cfRule type="cellIs" dxfId="68" priority="83" operator="equal">
      <formula>"Not Started"</formula>
    </cfRule>
  </conditionalFormatting>
  <conditionalFormatting sqref="S179:AG179">
    <cfRule type="cellIs" dxfId="67" priority="84" operator="greaterThan">
      <formula>0</formula>
    </cfRule>
  </conditionalFormatting>
  <conditionalFormatting sqref="C178">
    <cfRule type="cellIs" dxfId="66" priority="77" operator="equal">
      <formula>"Complete"</formula>
    </cfRule>
    <cfRule type="cellIs" dxfId="65" priority="78" operator="equal">
      <formula>"In Progress"</formula>
    </cfRule>
    <cfRule type="cellIs" dxfId="64" priority="79" operator="equal">
      <formula>"Not Started"</formula>
    </cfRule>
  </conditionalFormatting>
  <conditionalFormatting sqref="S178:AG178">
    <cfRule type="cellIs" dxfId="63" priority="80" operator="greaterThan">
      <formula>0</formula>
    </cfRule>
  </conditionalFormatting>
  <conditionalFormatting sqref="S181:AG181">
    <cfRule type="cellIs" dxfId="62" priority="76" operator="greaterThan">
      <formula>0</formula>
    </cfRule>
  </conditionalFormatting>
  <conditionalFormatting sqref="C181">
    <cfRule type="cellIs" dxfId="61" priority="73" operator="equal">
      <formula>"Complete"</formula>
    </cfRule>
    <cfRule type="cellIs" dxfId="60" priority="74" operator="equal">
      <formula>"In Progress"</formula>
    </cfRule>
    <cfRule type="cellIs" dxfId="59" priority="75" operator="equal">
      <formula>"Not Started"</formula>
    </cfRule>
  </conditionalFormatting>
  <conditionalFormatting sqref="S182:AG182">
    <cfRule type="cellIs" dxfId="58" priority="72" operator="greaterThan">
      <formula>0</formula>
    </cfRule>
  </conditionalFormatting>
  <conditionalFormatting sqref="C182">
    <cfRule type="cellIs" dxfId="57" priority="69" operator="equal">
      <formula>"Complete"</formula>
    </cfRule>
    <cfRule type="cellIs" dxfId="56" priority="70" operator="equal">
      <formula>"In Progress"</formula>
    </cfRule>
    <cfRule type="cellIs" dxfId="55" priority="71" operator="equal">
      <formula>"Not Started"</formula>
    </cfRule>
  </conditionalFormatting>
  <conditionalFormatting sqref="S157:AG157">
    <cfRule type="cellIs" dxfId="54" priority="68" operator="greaterThan">
      <formula>0</formula>
    </cfRule>
  </conditionalFormatting>
  <conditionalFormatting sqref="C65">
    <cfRule type="cellIs" dxfId="53" priority="64" operator="equal">
      <formula>"Complete"</formula>
    </cfRule>
    <cfRule type="cellIs" dxfId="52" priority="65" operator="equal">
      <formula>"In Progress"</formula>
    </cfRule>
    <cfRule type="cellIs" dxfId="51" priority="66" operator="equal">
      <formula>"Not Started"</formula>
    </cfRule>
  </conditionalFormatting>
  <conditionalFormatting sqref="S65:AG65">
    <cfRule type="cellIs" dxfId="50" priority="67" operator="greaterThan">
      <formula>0</formula>
    </cfRule>
  </conditionalFormatting>
  <conditionalFormatting sqref="C66">
    <cfRule type="cellIs" dxfId="49" priority="60" operator="equal">
      <formula>"Complete"</formula>
    </cfRule>
    <cfRule type="cellIs" dxfId="48" priority="61" operator="equal">
      <formula>"In Progress"</formula>
    </cfRule>
    <cfRule type="cellIs" dxfId="47" priority="62" operator="equal">
      <formula>"Not Started"</formula>
    </cfRule>
  </conditionalFormatting>
  <conditionalFormatting sqref="S66:AG66">
    <cfRule type="cellIs" dxfId="46" priority="63" operator="greaterThan">
      <formula>0</formula>
    </cfRule>
  </conditionalFormatting>
  <conditionalFormatting sqref="C67">
    <cfRule type="cellIs" dxfId="45" priority="56" operator="equal">
      <formula>"Complete"</formula>
    </cfRule>
    <cfRule type="cellIs" dxfId="44" priority="57" operator="equal">
      <formula>"In Progress"</formula>
    </cfRule>
    <cfRule type="cellIs" dxfId="43" priority="58" operator="equal">
      <formula>"Not Started"</formula>
    </cfRule>
  </conditionalFormatting>
  <conditionalFormatting sqref="S67:AG67">
    <cfRule type="cellIs" dxfId="42" priority="59" operator="greaterThan">
      <formula>0</formula>
    </cfRule>
  </conditionalFormatting>
  <conditionalFormatting sqref="C68">
    <cfRule type="cellIs" dxfId="41" priority="52" operator="equal">
      <formula>"Complete"</formula>
    </cfRule>
    <cfRule type="cellIs" dxfId="40" priority="53" operator="equal">
      <formula>"In Progress"</formula>
    </cfRule>
    <cfRule type="cellIs" dxfId="39" priority="54" operator="equal">
      <formula>"Not Started"</formula>
    </cfRule>
  </conditionalFormatting>
  <conditionalFormatting sqref="S68:AG68">
    <cfRule type="cellIs" dxfId="38" priority="55" operator="greaterThan">
      <formula>0</formula>
    </cfRule>
  </conditionalFormatting>
  <conditionalFormatting sqref="C70">
    <cfRule type="cellIs" dxfId="37" priority="48" operator="equal">
      <formula>"Complete"</formula>
    </cfRule>
    <cfRule type="cellIs" dxfId="36" priority="49" operator="equal">
      <formula>"In Progress"</formula>
    </cfRule>
    <cfRule type="cellIs" dxfId="35" priority="50" operator="equal">
      <formula>"Not Started"</formula>
    </cfRule>
  </conditionalFormatting>
  <conditionalFormatting sqref="S70:AG70">
    <cfRule type="cellIs" dxfId="34" priority="51" operator="greaterThan">
      <formula>0</formula>
    </cfRule>
  </conditionalFormatting>
  <conditionalFormatting sqref="C69">
    <cfRule type="cellIs" dxfId="33" priority="44" operator="equal">
      <formula>"Complete"</formula>
    </cfRule>
    <cfRule type="cellIs" dxfId="32" priority="45" operator="equal">
      <formula>"In Progress"</formula>
    </cfRule>
    <cfRule type="cellIs" dxfId="31" priority="46" operator="equal">
      <formula>"Not Started"</formula>
    </cfRule>
  </conditionalFormatting>
  <conditionalFormatting sqref="S69:AG69">
    <cfRule type="cellIs" dxfId="30" priority="47" operator="greaterThan">
      <formula>0</formula>
    </cfRule>
  </conditionalFormatting>
  <conditionalFormatting sqref="C71">
    <cfRule type="cellIs" dxfId="29" priority="40" operator="equal">
      <formula>"Complete"</formula>
    </cfRule>
    <cfRule type="cellIs" dxfId="28" priority="41" operator="equal">
      <formula>"In Progress"</formula>
    </cfRule>
    <cfRule type="cellIs" dxfId="27" priority="42" operator="equal">
      <formula>"Not Started"</formula>
    </cfRule>
  </conditionalFormatting>
  <conditionalFormatting sqref="S71:AG71">
    <cfRule type="cellIs" dxfId="26" priority="43" operator="greaterThan">
      <formula>0</formula>
    </cfRule>
  </conditionalFormatting>
  <conditionalFormatting sqref="C97">
    <cfRule type="cellIs" dxfId="25" priority="36" operator="equal">
      <formula>"Complete"</formula>
    </cfRule>
    <cfRule type="cellIs" dxfId="24" priority="37" operator="equal">
      <formula>"In Progress"</formula>
    </cfRule>
    <cfRule type="cellIs" dxfId="23" priority="38" operator="equal">
      <formula>"Not Started"</formula>
    </cfRule>
  </conditionalFormatting>
  <conditionalFormatting sqref="S97:AG97">
    <cfRule type="cellIs" dxfId="22" priority="39" operator="greaterThan">
      <formula>0</formula>
    </cfRule>
  </conditionalFormatting>
  <conditionalFormatting sqref="S73:AG73">
    <cfRule type="cellIs" dxfId="21" priority="35" operator="greaterThan">
      <formula>0</formula>
    </cfRule>
  </conditionalFormatting>
  <conditionalFormatting sqref="S54:AG54">
    <cfRule type="cellIs" dxfId="20" priority="21" operator="greaterThan">
      <formula>0</formula>
    </cfRule>
  </conditionalFormatting>
  <conditionalFormatting sqref="S56:AG56">
    <cfRule type="cellIs" dxfId="19" priority="20" operator="greaterThan">
      <formula>0</formula>
    </cfRule>
  </conditionalFormatting>
  <conditionalFormatting sqref="C56">
    <cfRule type="cellIs" dxfId="18" priority="17" operator="equal">
      <formula>"Complete"</formula>
    </cfRule>
    <cfRule type="cellIs" dxfId="17" priority="18" operator="equal">
      <formula>"In Progress"</formula>
    </cfRule>
    <cfRule type="cellIs" dxfId="16" priority="19" operator="equal">
      <formula>"Not Started"</formula>
    </cfRule>
  </conditionalFormatting>
  <conditionalFormatting sqref="S59:AG59">
    <cfRule type="cellIs" dxfId="15" priority="16" operator="greaterThan">
      <formula>0</formula>
    </cfRule>
  </conditionalFormatting>
  <conditionalFormatting sqref="C59">
    <cfRule type="cellIs" dxfId="14" priority="13" operator="equal">
      <formula>"Complete"</formula>
    </cfRule>
    <cfRule type="cellIs" dxfId="13" priority="14" operator="equal">
      <formula>"In Progress"</formula>
    </cfRule>
    <cfRule type="cellIs" dxfId="12" priority="15" operator="equal">
      <formula>"Not Started"</formula>
    </cfRule>
  </conditionalFormatting>
  <conditionalFormatting sqref="S38:AG38">
    <cfRule type="cellIs" dxfId="11" priority="12" operator="greaterThan">
      <formula>0</formula>
    </cfRule>
  </conditionalFormatting>
  <conditionalFormatting sqref="C38">
    <cfRule type="cellIs" dxfId="10" priority="9" operator="equal">
      <formula>"Complete"</formula>
    </cfRule>
    <cfRule type="cellIs" dxfId="9" priority="10" operator="equal">
      <formula>"In Progress"</formula>
    </cfRule>
    <cfRule type="cellIs" dxfId="8" priority="11" operator="equal">
      <formula>"Not Started"</formula>
    </cfRule>
  </conditionalFormatting>
  <conditionalFormatting sqref="C75">
    <cfRule type="cellIs" dxfId="7" priority="5" operator="equal">
      <formula>"Complete"</formula>
    </cfRule>
    <cfRule type="cellIs" dxfId="6" priority="6" operator="equal">
      <formula>"In Progress"</formula>
    </cfRule>
    <cfRule type="cellIs" dxfId="5" priority="7" operator="equal">
      <formula>"Not Started"</formula>
    </cfRule>
  </conditionalFormatting>
  <conditionalFormatting sqref="S75:AG75">
    <cfRule type="cellIs" dxfId="4" priority="8" operator="greaterThan">
      <formula>0</formula>
    </cfRule>
  </conditionalFormatting>
  <conditionalFormatting sqref="C120">
    <cfRule type="cellIs" dxfId="3" priority="1" operator="equal">
      <formula>"Complete"</formula>
    </cfRule>
    <cfRule type="cellIs" dxfId="2" priority="2" operator="equal">
      <formula>"In Progress"</formula>
    </cfRule>
    <cfRule type="cellIs" dxfId="1" priority="3" operator="equal">
      <formula>"Not Started"</formula>
    </cfRule>
  </conditionalFormatting>
  <conditionalFormatting sqref="S120:AG120">
    <cfRule type="cellIs" dxfId="0" priority="4" operator="greaterThan">
      <formula>0</formula>
    </cfRule>
  </conditionalFormatting>
  <dataValidations count="1">
    <dataValidation type="list" allowBlank="1" showInputMessage="1" showErrorMessage="1" sqref="C184:C190 C158 C12:C16 C18:C22 C30:C38 C81:C82 C84:C88 C90:C92 C65:C71 C101:C102 C104 C106:C107 C109:C111 C114:C117 C125:C128 C130 C132:C136 C138:C142 C144:C148 C178:C182 C160:C164 C166:C170 C172:C176 C150:C156 C61:C63 C94:C98 C24:C28 C59 C40:C53 C55:C56 C74:C77 C120:C122" xr:uid="{00000000-0002-0000-0200-000000000000}">
      <formula1>$C$4:$C$6</formula1>
    </dataValidation>
  </dataValidations>
  <printOptions horizontalCentered="1"/>
  <pageMargins left="0.25" right="0.25" top="0.25" bottom="0.25" header="0" footer="0"/>
  <pageSetup scale="57" fitToHeight="1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46"/>
  <sheetViews>
    <sheetView workbookViewId="0">
      <selection activeCell="O15" sqref="O15"/>
    </sheetView>
  </sheetViews>
  <sheetFormatPr defaultRowHeight="12.5" x14ac:dyDescent="0.25"/>
  <cols>
    <col min="1" max="1" width="4.453125" customWidth="1"/>
    <col min="13" max="13" width="9.453125" customWidth="1"/>
    <col min="14" max="14" width="3.81640625" customWidth="1"/>
  </cols>
  <sheetData>
    <row r="1" spans="1:14" ht="13" thickBot="1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3" thickTop="1" x14ac:dyDescent="0.25">
      <c r="A2" s="15"/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15"/>
    </row>
    <row r="3" spans="1:14" x14ac:dyDescent="0.25">
      <c r="A3" s="15"/>
      <c r="B3" s="28"/>
      <c r="C3" s="24"/>
      <c r="D3" s="24"/>
      <c r="E3" s="24"/>
      <c r="F3" s="24"/>
      <c r="G3" s="24"/>
      <c r="H3" s="24"/>
      <c r="I3" s="24"/>
      <c r="J3" s="24"/>
      <c r="K3" s="24"/>
      <c r="L3" s="24"/>
      <c r="M3" s="29"/>
      <c r="N3" s="15"/>
    </row>
    <row r="4" spans="1:14" x14ac:dyDescent="0.25">
      <c r="A4" s="15"/>
      <c r="B4" s="28"/>
      <c r="C4" s="24"/>
      <c r="D4" s="24"/>
      <c r="E4" s="24"/>
      <c r="F4" s="24"/>
      <c r="G4" s="24"/>
      <c r="H4" s="24"/>
      <c r="I4" s="24"/>
      <c r="J4" s="24"/>
      <c r="K4" s="24"/>
      <c r="L4" s="24"/>
      <c r="M4" s="29"/>
      <c r="N4" s="15"/>
    </row>
    <row r="5" spans="1:14" x14ac:dyDescent="0.25">
      <c r="A5" s="15"/>
      <c r="B5" s="28"/>
      <c r="C5" s="24"/>
      <c r="D5" s="24"/>
      <c r="E5" s="24"/>
      <c r="F5" s="24"/>
      <c r="G5" s="24"/>
      <c r="H5" s="24"/>
      <c r="I5" s="24"/>
      <c r="J5" s="24"/>
      <c r="K5" s="24"/>
      <c r="L5" s="24"/>
      <c r="M5" s="29"/>
      <c r="N5" s="15"/>
    </row>
    <row r="6" spans="1:14" x14ac:dyDescent="0.25">
      <c r="A6" s="15"/>
      <c r="B6" s="28"/>
      <c r="C6" s="24"/>
      <c r="D6" s="24"/>
      <c r="E6" s="24"/>
      <c r="F6" s="24"/>
      <c r="G6" s="24"/>
      <c r="H6" s="24"/>
      <c r="I6" s="24"/>
      <c r="J6" s="24"/>
      <c r="K6" s="24"/>
      <c r="L6" s="24"/>
      <c r="M6" s="29"/>
      <c r="N6" s="15"/>
    </row>
    <row r="7" spans="1:14" x14ac:dyDescent="0.25">
      <c r="A7" s="15"/>
      <c r="B7" s="28"/>
      <c r="C7" s="24"/>
      <c r="D7" s="24"/>
      <c r="E7" s="24"/>
      <c r="F7" s="24"/>
      <c r="G7" s="24"/>
      <c r="H7" s="24"/>
      <c r="I7" s="24"/>
      <c r="J7" s="24"/>
      <c r="K7" s="24"/>
      <c r="L7" s="24"/>
      <c r="M7" s="29"/>
      <c r="N7" s="15"/>
    </row>
    <row r="8" spans="1:14" x14ac:dyDescent="0.25">
      <c r="A8" s="15"/>
      <c r="B8" s="28"/>
      <c r="C8" s="24"/>
      <c r="D8" s="24"/>
      <c r="E8" s="24"/>
      <c r="F8" s="24"/>
      <c r="G8" s="24"/>
      <c r="H8" s="24"/>
      <c r="I8" s="24"/>
      <c r="J8" s="24"/>
      <c r="K8" s="24"/>
      <c r="L8" s="24"/>
      <c r="M8" s="29"/>
      <c r="N8" s="15"/>
    </row>
    <row r="9" spans="1:14" x14ac:dyDescent="0.25">
      <c r="A9" s="15"/>
      <c r="B9" s="28"/>
      <c r="C9" s="24"/>
      <c r="D9" s="24"/>
      <c r="E9" s="24"/>
      <c r="F9" s="24"/>
      <c r="G9" s="24"/>
      <c r="H9" s="24"/>
      <c r="I9" s="24"/>
      <c r="J9" s="24"/>
      <c r="K9" s="24"/>
      <c r="L9" s="24"/>
      <c r="M9" s="29"/>
      <c r="N9" s="15"/>
    </row>
    <row r="10" spans="1:14" x14ac:dyDescent="0.25">
      <c r="A10" s="15"/>
      <c r="B10" s="28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9"/>
      <c r="N10" s="15"/>
    </row>
    <row r="11" spans="1:14" x14ac:dyDescent="0.25">
      <c r="A11" s="15"/>
      <c r="B11" s="28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9"/>
      <c r="N11" s="15"/>
    </row>
    <row r="12" spans="1:14" x14ac:dyDescent="0.25">
      <c r="A12" s="15"/>
      <c r="B12" s="28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9"/>
      <c r="N12" s="15"/>
    </row>
    <row r="13" spans="1:14" x14ac:dyDescent="0.25">
      <c r="A13" s="15"/>
      <c r="B13" s="28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9"/>
      <c r="N13" s="15"/>
    </row>
    <row r="14" spans="1:14" x14ac:dyDescent="0.25">
      <c r="A14" s="15"/>
      <c r="B14" s="28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9"/>
      <c r="N14" s="15"/>
    </row>
    <row r="15" spans="1:14" x14ac:dyDescent="0.25">
      <c r="A15" s="15"/>
      <c r="B15" s="28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9"/>
      <c r="N15" s="15"/>
    </row>
    <row r="16" spans="1:14" x14ac:dyDescent="0.25">
      <c r="A16" s="15"/>
      <c r="B16" s="28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9"/>
      <c r="N16" s="15"/>
    </row>
    <row r="17" spans="1:14" x14ac:dyDescent="0.25">
      <c r="A17" s="15"/>
      <c r="B17" s="28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9"/>
      <c r="N17" s="15"/>
    </row>
    <row r="18" spans="1:14" x14ac:dyDescent="0.25">
      <c r="A18" s="15"/>
      <c r="B18" s="28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9"/>
      <c r="N18" s="15"/>
    </row>
    <row r="19" spans="1:14" x14ac:dyDescent="0.25">
      <c r="A19" s="15"/>
      <c r="B19" s="28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9"/>
      <c r="N19" s="15"/>
    </row>
    <row r="20" spans="1:14" x14ac:dyDescent="0.25">
      <c r="A20" s="15"/>
      <c r="B20" s="28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9"/>
      <c r="N20" s="15"/>
    </row>
    <row r="21" spans="1:14" x14ac:dyDescent="0.25">
      <c r="A21" s="15"/>
      <c r="B21" s="28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9"/>
      <c r="N21" s="15"/>
    </row>
    <row r="22" spans="1:14" ht="13" thickBot="1" x14ac:dyDescent="0.3">
      <c r="A22" s="15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2"/>
      <c r="N22" s="15"/>
    </row>
    <row r="23" spans="1:14" ht="13.5" thickTop="1" thickBo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3" thickTop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1"/>
    </row>
    <row r="25" spans="1:14" x14ac:dyDescent="0.25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4"/>
    </row>
    <row r="26" spans="1:14" x14ac:dyDescent="0.25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4"/>
    </row>
    <row r="27" spans="1:14" x14ac:dyDescent="0.25"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4"/>
    </row>
    <row r="28" spans="1:14" x14ac:dyDescent="0.25"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4"/>
    </row>
    <row r="29" spans="1:14" x14ac:dyDescent="0.25"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4"/>
    </row>
    <row r="30" spans="1:14" x14ac:dyDescent="0.25"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4"/>
    </row>
    <row r="31" spans="1:14" x14ac:dyDescent="0.25"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4"/>
    </row>
    <row r="32" spans="1:14" x14ac:dyDescent="0.25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4"/>
    </row>
    <row r="33" spans="2:13" x14ac:dyDescent="0.25"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4"/>
    </row>
    <row r="34" spans="2:13" x14ac:dyDescent="0.25"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4"/>
    </row>
    <row r="35" spans="2:13" x14ac:dyDescent="0.25"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4"/>
    </row>
    <row r="36" spans="2:13" x14ac:dyDescent="0.25"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4"/>
    </row>
    <row r="37" spans="2:13" x14ac:dyDescent="0.25"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4"/>
    </row>
    <row r="38" spans="2:13" x14ac:dyDescent="0.25"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4"/>
    </row>
    <row r="39" spans="2:13" x14ac:dyDescent="0.25"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4"/>
    </row>
    <row r="40" spans="2:13" x14ac:dyDescent="0.25"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4"/>
    </row>
    <row r="41" spans="2:13" x14ac:dyDescent="0.25"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</row>
    <row r="42" spans="2:13" x14ac:dyDescent="0.25"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2:13" x14ac:dyDescent="0.25"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4"/>
    </row>
    <row r="44" spans="2:13" x14ac:dyDescent="0.25"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4"/>
    </row>
    <row r="45" spans="2:13" ht="13" thickBot="1" x14ac:dyDescent="0.3"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2:13" ht="13" thickTop="1" x14ac:dyDescent="0.25"/>
  </sheetData>
  <printOptions horizontalCentered="1" verticalCentered="1"/>
  <pageMargins left="0.7" right="0.7" top="0.75" bottom="0.75" header="0.3" footer="0.3"/>
  <pageSetup scale="9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9"/>
  <sheetViews>
    <sheetView workbookViewId="0">
      <selection activeCell="O20" sqref="O20"/>
    </sheetView>
  </sheetViews>
  <sheetFormatPr defaultRowHeight="12.5" x14ac:dyDescent="0.25"/>
  <cols>
    <col min="1" max="1" width="3.1796875" customWidth="1"/>
    <col min="13" max="13" width="7.453125" customWidth="1"/>
    <col min="14" max="14" width="3.453125" customWidth="1"/>
  </cols>
  <sheetData>
    <row r="1" spans="1:14" s="15" customFormat="1" ht="13" thickBot="1" x14ac:dyDescent="0.3"/>
    <row r="2" spans="1:14" ht="13" thickTop="1" x14ac:dyDescent="0.25">
      <c r="A2" s="15"/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15"/>
    </row>
    <row r="3" spans="1:14" x14ac:dyDescent="0.25">
      <c r="A3" s="15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15"/>
    </row>
    <row r="4" spans="1:14" x14ac:dyDescent="0.25">
      <c r="A4" s="15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8"/>
      <c r="N4" s="15"/>
    </row>
    <row r="5" spans="1:14" x14ac:dyDescent="0.25">
      <c r="A5" s="15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15"/>
    </row>
    <row r="6" spans="1:14" x14ac:dyDescent="0.25">
      <c r="A6" s="15"/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8"/>
      <c r="N6" s="15"/>
    </row>
    <row r="7" spans="1:14" x14ac:dyDescent="0.25">
      <c r="A7" s="15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8"/>
      <c r="N7" s="15"/>
    </row>
    <row r="8" spans="1:14" x14ac:dyDescent="0.25">
      <c r="A8" s="15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  <c r="N8" s="15"/>
    </row>
    <row r="9" spans="1:14" x14ac:dyDescent="0.25">
      <c r="A9" s="15"/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  <c r="N9" s="15"/>
    </row>
    <row r="10" spans="1:14" x14ac:dyDescent="0.25">
      <c r="A10" s="15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15"/>
    </row>
    <row r="11" spans="1:14" x14ac:dyDescent="0.25">
      <c r="A11" s="15"/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15"/>
    </row>
    <row r="12" spans="1:14" x14ac:dyDescent="0.25">
      <c r="A12" s="15"/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  <c r="N12" s="15"/>
    </row>
    <row r="13" spans="1:14" x14ac:dyDescent="0.25">
      <c r="A13" s="15"/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  <c r="N13" s="15"/>
    </row>
    <row r="14" spans="1:14" x14ac:dyDescent="0.25">
      <c r="A14" s="15"/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  <c r="N14" s="15"/>
    </row>
    <row r="15" spans="1:14" x14ac:dyDescent="0.25">
      <c r="A15" s="15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15"/>
    </row>
    <row r="16" spans="1:14" x14ac:dyDescent="0.25">
      <c r="A16" s="15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  <c r="N16" s="15"/>
    </row>
    <row r="17" spans="1:14" x14ac:dyDescent="0.25">
      <c r="A17" s="15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15"/>
    </row>
    <row r="18" spans="1:14" x14ac:dyDescent="0.25">
      <c r="A18" s="15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15"/>
    </row>
    <row r="19" spans="1:14" x14ac:dyDescent="0.25">
      <c r="A19" s="15"/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15"/>
    </row>
    <row r="20" spans="1:14" x14ac:dyDescent="0.25">
      <c r="A20" s="15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  <c r="N20" s="15"/>
    </row>
    <row r="21" spans="1:14" x14ac:dyDescent="0.25">
      <c r="A21" s="15"/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15"/>
    </row>
    <row r="22" spans="1:14" x14ac:dyDescent="0.25">
      <c r="A22" s="15"/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  <c r="N22" s="15"/>
    </row>
    <row r="23" spans="1:14" x14ac:dyDescent="0.25">
      <c r="A23" s="15"/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  <c r="N23" s="15"/>
    </row>
    <row r="24" spans="1:14" x14ac:dyDescent="0.25">
      <c r="A24" s="15"/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  <c r="N24" s="15"/>
    </row>
    <row r="25" spans="1:14" ht="13" thickBot="1" x14ac:dyDescent="0.3">
      <c r="A25" s="15"/>
      <c r="B25" s="39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1"/>
      <c r="N25" s="15"/>
    </row>
    <row r="26" spans="1:14" ht="14" thickTop="1" thickBot="1" x14ac:dyDescent="0.35">
      <c r="A26" s="15"/>
      <c r="B26" s="16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3.5" thickTop="1" x14ac:dyDescent="0.3">
      <c r="B27" s="222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4"/>
    </row>
    <row r="28" spans="1:14" x14ac:dyDescent="0.25"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8"/>
    </row>
    <row r="29" spans="1:14" x14ac:dyDescent="0.25"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8"/>
    </row>
    <row r="30" spans="1:14" x14ac:dyDescent="0.25">
      <c r="B30" s="216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8"/>
    </row>
    <row r="31" spans="1:14" x14ac:dyDescent="0.25">
      <c r="B31" s="216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8"/>
    </row>
    <row r="32" spans="1:14" x14ac:dyDescent="0.25">
      <c r="B32" s="216"/>
      <c r="C32" s="217"/>
      <c r="D32" s="217"/>
      <c r="E32" s="217"/>
      <c r="F32" s="217"/>
      <c r="G32" s="217"/>
      <c r="H32" s="217"/>
      <c r="I32" s="217"/>
      <c r="J32" s="217"/>
      <c r="K32" s="217"/>
      <c r="L32" s="217"/>
      <c r="M32" s="218"/>
    </row>
    <row r="33" spans="2:13" x14ac:dyDescent="0.25">
      <c r="B33" s="216"/>
      <c r="C33" s="217"/>
      <c r="D33" s="217"/>
      <c r="E33" s="217"/>
      <c r="F33" s="217"/>
      <c r="G33" s="217"/>
      <c r="H33" s="217"/>
      <c r="I33" s="217"/>
      <c r="J33" s="217"/>
      <c r="K33" s="217"/>
      <c r="L33" s="217"/>
      <c r="M33" s="218"/>
    </row>
    <row r="34" spans="2:13" x14ac:dyDescent="0.25">
      <c r="B34" s="216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8"/>
    </row>
    <row r="35" spans="2:13" x14ac:dyDescent="0.25"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8"/>
    </row>
    <row r="36" spans="2:13" x14ac:dyDescent="0.25">
      <c r="B36" s="216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8"/>
    </row>
    <row r="37" spans="2:13" x14ac:dyDescent="0.25">
      <c r="B37" s="216"/>
      <c r="C37" s="217"/>
      <c r="D37" s="217"/>
      <c r="E37" s="217"/>
      <c r="F37" s="217"/>
      <c r="G37" s="217"/>
      <c r="H37" s="217"/>
      <c r="I37" s="217"/>
      <c r="J37" s="217"/>
      <c r="K37" s="217"/>
      <c r="L37" s="217"/>
      <c r="M37" s="218"/>
    </row>
    <row r="38" spans="2:13" x14ac:dyDescent="0.25">
      <c r="B38" s="216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8"/>
    </row>
    <row r="39" spans="2:13" x14ac:dyDescent="0.25">
      <c r="B39" s="216"/>
      <c r="C39" s="217"/>
      <c r="D39" s="217"/>
      <c r="E39" s="217"/>
      <c r="F39" s="217"/>
      <c r="G39" s="217"/>
      <c r="H39" s="217"/>
      <c r="I39" s="217"/>
      <c r="J39" s="217"/>
      <c r="K39" s="217"/>
      <c r="L39" s="217"/>
      <c r="M39" s="218"/>
    </row>
    <row r="40" spans="2:13" x14ac:dyDescent="0.25">
      <c r="B40" s="216"/>
      <c r="C40" s="217"/>
      <c r="D40" s="217"/>
      <c r="E40" s="217"/>
      <c r="F40" s="217"/>
      <c r="G40" s="217"/>
      <c r="H40" s="217"/>
      <c r="I40" s="217"/>
      <c r="J40" s="217"/>
      <c r="K40" s="217"/>
      <c r="L40" s="217"/>
      <c r="M40" s="218"/>
    </row>
    <row r="41" spans="2:13" x14ac:dyDescent="0.25">
      <c r="B41" s="216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8"/>
    </row>
    <row r="42" spans="2:13" x14ac:dyDescent="0.25">
      <c r="B42" s="216"/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8"/>
    </row>
    <row r="43" spans="2:13" x14ac:dyDescent="0.25"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8"/>
    </row>
    <row r="44" spans="2:13" x14ac:dyDescent="0.25"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8"/>
    </row>
    <row r="45" spans="2:13" x14ac:dyDescent="0.25"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8"/>
    </row>
    <row r="46" spans="2:13" ht="13" thickBot="1" x14ac:dyDescent="0.3">
      <c r="B46" s="219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1"/>
    </row>
    <row r="47" spans="2:13" ht="13.5" thickTop="1" thickBot="1" x14ac:dyDescent="0.3"/>
    <row r="48" spans="2:13" ht="13" thickTop="1" x14ac:dyDescent="0.25">
      <c r="B48" s="225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7"/>
    </row>
    <row r="49" spans="2:13" x14ac:dyDescent="0.25">
      <c r="B49" s="228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229"/>
    </row>
    <row r="50" spans="2:13" x14ac:dyDescent="0.25">
      <c r="B50" s="228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229"/>
    </row>
    <row r="51" spans="2:13" x14ac:dyDescent="0.25">
      <c r="B51" s="228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229"/>
    </row>
    <row r="52" spans="2:13" x14ac:dyDescent="0.25">
      <c r="B52" s="228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229"/>
    </row>
    <row r="53" spans="2:13" x14ac:dyDescent="0.25">
      <c r="B53" s="228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229"/>
    </row>
    <row r="54" spans="2:13" x14ac:dyDescent="0.25">
      <c r="B54" s="228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229"/>
    </row>
    <row r="55" spans="2:13" x14ac:dyDescent="0.25">
      <c r="B55" s="228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229"/>
    </row>
    <row r="56" spans="2:13" x14ac:dyDescent="0.25">
      <c r="B56" s="228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229"/>
    </row>
    <row r="57" spans="2:13" x14ac:dyDescent="0.25">
      <c r="B57" s="228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229"/>
    </row>
    <row r="58" spans="2:13" x14ac:dyDescent="0.25">
      <c r="B58" s="228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229"/>
    </row>
    <row r="59" spans="2:13" x14ac:dyDescent="0.25">
      <c r="B59" s="228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229"/>
    </row>
    <row r="60" spans="2:13" x14ac:dyDescent="0.25">
      <c r="B60" s="228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229"/>
    </row>
    <row r="61" spans="2:13" x14ac:dyDescent="0.25">
      <c r="B61" s="228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229"/>
    </row>
    <row r="62" spans="2:13" x14ac:dyDescent="0.25">
      <c r="B62" s="228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229"/>
    </row>
    <row r="63" spans="2:13" x14ac:dyDescent="0.25">
      <c r="B63" s="228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229"/>
    </row>
    <row r="64" spans="2:13" x14ac:dyDescent="0.25">
      <c r="B64" s="228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229"/>
    </row>
    <row r="65" spans="2:13" x14ac:dyDescent="0.25">
      <c r="B65" s="228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229"/>
    </row>
    <row r="66" spans="2:13" x14ac:dyDescent="0.25">
      <c r="B66" s="228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229"/>
    </row>
    <row r="67" spans="2:13" x14ac:dyDescent="0.25">
      <c r="B67" s="228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229"/>
    </row>
    <row r="68" spans="2:13" ht="13" thickBot="1" x14ac:dyDescent="0.3">
      <c r="B68" s="230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</row>
    <row r="69" spans="2:13" ht="13" thickTop="1" x14ac:dyDescent="0.25"/>
  </sheetData>
  <phoneticPr fontId="0" type="noConversion"/>
  <printOptions horizontalCentered="1" verticalCentered="1"/>
  <pageMargins left="0.25" right="0.25" top="0.75" bottom="0.75" header="0.3" footer="0.3"/>
  <pageSetup orientation="landscape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Cover Sheet</vt:lpstr>
      <vt:lpstr>Instructions</vt:lpstr>
      <vt:lpstr>WBS</vt:lpstr>
      <vt:lpstr>Burn Charts</vt:lpstr>
      <vt:lpstr>Earned Value Charts</vt:lpstr>
      <vt:lpstr>'Burn Charts'!Print_Area</vt:lpstr>
      <vt:lpstr>'Cover Sheet'!Print_Area</vt:lpstr>
      <vt:lpstr>'Earned Value Charts'!Print_Area</vt:lpstr>
      <vt:lpstr>Instructions!Print_Area</vt:lpstr>
      <vt:lpstr>WBS!Print_Area</vt:lpstr>
      <vt:lpstr>WBS!Print_Titles</vt:lpstr>
    </vt:vector>
  </TitlesOfParts>
  <Company>MSFT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 Frailey 2018fa</dc:creator>
  <cp:lastModifiedBy>gouta</cp:lastModifiedBy>
  <cp:lastPrinted>2015-08-18T23:20:54Z</cp:lastPrinted>
  <dcterms:created xsi:type="dcterms:W3CDTF">2006-01-11T00:49:17Z</dcterms:created>
  <dcterms:modified xsi:type="dcterms:W3CDTF">2019-11-04T03:37:41Z</dcterms:modified>
</cp:coreProperties>
</file>