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mc:Choice Requires="x15">
      <x15ac:absPath xmlns:x15ac="http://schemas.microsoft.com/office/spreadsheetml/2010/11/ac" url="C:\Users\goutham\eclipse-workspace\Cucumber_POM_CREST_ERP\TestData\"/>
    </mc:Choice>
  </mc:AlternateContent>
  <xr:revisionPtr revIDLastSave="0" documentId="13_ncr:1_{A9BA3E5E-1779-4BF8-A5B4-5A1FF6DEC511}" xr6:coauthVersionLast="47" xr6:coauthVersionMax="47" xr10:uidLastSave="{00000000-0000-0000-0000-000000000000}"/>
  <bookViews>
    <workbookView xWindow="-110" yWindow="-110" windowWidth="19420" windowHeight="10420" tabRatio="556" activeTab="5" xr2:uid="{9B67478A-A6D0-4965-9CC2-529A3FE44123}"/>
  </bookViews>
  <sheets>
    <sheet name="QuickProductionRun" sheetId="32" r:id="rId1"/>
    <sheet name="PreCondition" sheetId="42" r:id="rId2"/>
    <sheet name="QPR_TC01" sheetId="39" r:id="rId3"/>
    <sheet name="QPR_TC02" sheetId="43" r:id="rId4"/>
    <sheet name="QPR_TC03" sheetId="44" r:id="rId5"/>
    <sheet name="QPR_TC04" sheetId="45" r:id="rId6"/>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45" l="1"/>
  <c r="J10" i="45"/>
  <c r="J11" i="45"/>
  <c r="J12" i="45"/>
  <c r="J9" i="45"/>
  <c r="H11" i="45"/>
  <c r="H10" i="45"/>
  <c r="H9" i="45"/>
  <c r="I13" i="45"/>
  <c r="I9" i="45"/>
  <c r="J13" i="43"/>
  <c r="J10" i="43"/>
  <c r="J11" i="43"/>
  <c r="J12" i="43"/>
  <c r="J9" i="43"/>
  <c r="D9" i="43"/>
  <c r="C12" i="43"/>
  <c r="C11" i="43"/>
  <c r="C10" i="43"/>
  <c r="C9" i="43"/>
  <c r="K3" i="43"/>
  <c r="H14" i="39"/>
  <c r="H10" i="39"/>
  <c r="H11" i="39"/>
  <c r="H12" i="39"/>
  <c r="H9" i="39"/>
  <c r="K3" i="39"/>
  <c r="L3" i="39"/>
  <c r="L3" i="43"/>
  <c r="L22" i="45"/>
  <c r="H12" i="45"/>
  <c r="C12" i="45"/>
  <c r="C11" i="45"/>
  <c r="C10" i="45"/>
  <c r="C9" i="45"/>
  <c r="L3" i="45"/>
  <c r="K3" i="45"/>
  <c r="L3" i="44"/>
  <c r="K3" i="44"/>
  <c r="H10" i="44" l="1"/>
  <c r="H11" i="44"/>
  <c r="H12" i="44"/>
  <c r="H9" i="44"/>
  <c r="L22" i="44"/>
  <c r="C12" i="44"/>
  <c r="C11" i="44"/>
  <c r="C10" i="44"/>
  <c r="C9" i="44"/>
  <c r="H10" i="43"/>
  <c r="H11" i="43"/>
  <c r="H12" i="43"/>
  <c r="H9" i="43"/>
  <c r="L22" i="43"/>
  <c r="L22" i="39" l="1"/>
  <c r="L18" i="39"/>
  <c r="L20" i="39"/>
  <c r="L16" i="39" l="1"/>
  <c r="L15" i="39"/>
  <c r="C10" i="39"/>
  <c r="C12" i="39"/>
  <c r="C11" i="39"/>
  <c r="C9" i="39"/>
  <c r="L17" i="39" l="1"/>
  <c r="H13" i="44"/>
</calcChain>
</file>

<file path=xl/sharedStrings.xml><?xml version="1.0" encoding="utf-8"?>
<sst xmlns="http://schemas.openxmlformats.org/spreadsheetml/2006/main" count="1024" uniqueCount="227">
  <si>
    <t>Column0</t>
  </si>
  <si>
    <t>Column1</t>
  </si>
  <si>
    <t>Column2</t>
  </si>
  <si>
    <t>Column3</t>
  </si>
  <si>
    <t>Column4</t>
  </si>
  <si>
    <t>Column5</t>
  </si>
  <si>
    <t>Column6</t>
  </si>
  <si>
    <t>Column7</t>
  </si>
  <si>
    <t>Column8</t>
  </si>
  <si>
    <t>Row count</t>
  </si>
  <si>
    <t>S.No</t>
  </si>
  <si>
    <t>Product ID</t>
  </si>
  <si>
    <t>Column9</t>
  </si>
  <si>
    <t>Column10</t>
  </si>
  <si>
    <t>Column11</t>
  </si>
  <si>
    <t>Column12</t>
  </si>
  <si>
    <t>Qty</t>
  </si>
  <si>
    <t>UOM</t>
  </si>
  <si>
    <t>.</t>
  </si>
  <si>
    <t xml:space="preserve">GL Account ID - Name	</t>
  </si>
  <si>
    <t xml:space="preserve">Debit / Credit	</t>
  </si>
  <si>
    <t>UIDAI - Inventory - WH</t>
  </si>
  <si>
    <t>Flows</t>
  </si>
  <si>
    <t>Phase</t>
  </si>
  <si>
    <t>Flow ID</t>
  </si>
  <si>
    <t>C</t>
  </si>
  <si>
    <t>D</t>
  </si>
  <si>
    <t>142 - Finished Goods</t>
  </si>
  <si>
    <t>QPR_TC01</t>
  </si>
  <si>
    <t>Test Steps</t>
  </si>
  <si>
    <t>QPR_TC02</t>
  </si>
  <si>
    <t>* Before the transaction, verify the Stock of the Product.
* Create a Quick Production run with the reference of the BOM.
* Complete the transaction and check the cost calculation and product stock.</t>
  </si>
  <si>
    <t>* Before the transaction, verify the Stock of the Product.
* Create a Quick Production run, by adding raw material manually (without the reference of the BOM).
* Complete the transaction and check the cost calculation and product stock.</t>
  </si>
  <si>
    <t>1. Navigate to Facilities &gt;  Reports &gt; On-Hand Stock and record the finished good and raw material stock.
1. Navigate to Manufacturing &gt;  Production Run &gt; Create Quick  Production Run.
2. Enter all the Mandatory field and Create the Quick Production without changing raw material quantity.
3. Once the transaction is created,  Navigate to Cost Components module and verify the Cost breakups.
4. Navigate to Facilities &gt; Reports &gt; Hand-Held Stock and record the finished product and raw material stock.</t>
  </si>
  <si>
    <t>QPR_TC03</t>
  </si>
  <si>
    <t>* Before the transaction, verify the Stock of the Product.
* Create a Quick Production run with the reference of the BOM.
* Edit the raw material qty, then Complete the transaction and check the cost calculation and product stock.</t>
  </si>
  <si>
    <t>QPR_TC04</t>
  </si>
  <si>
    <t>Finished Good</t>
  </si>
  <si>
    <t>Facility</t>
  </si>
  <si>
    <t>Routing</t>
  </si>
  <si>
    <t>Received Qty</t>
  </si>
  <si>
    <t>Raw Material</t>
  </si>
  <si>
    <t>Actual issued/Updated Qty</t>
  </si>
  <si>
    <t>Planned qty As per BOM</t>
  </si>
  <si>
    <t>Raw Material as Per BOM</t>
  </si>
  <si>
    <t>Additional Raw Material</t>
  </si>
  <si>
    <t>ByProduct-ID</t>
  </si>
  <si>
    <t>Cost Type</t>
  </si>
  <si>
    <t xml:space="preserve">Expected Cost </t>
  </si>
  <si>
    <t>Material Cost</t>
  </si>
  <si>
    <t>Labour Cost</t>
  </si>
  <si>
    <t>Indirect Cost</t>
  </si>
  <si>
    <t>Route (fixed asset usage) Cost</t>
  </si>
  <si>
    <t>General cost</t>
  </si>
  <si>
    <t>Other Cost</t>
  </si>
  <si>
    <t>Total Cost</t>
  </si>
  <si>
    <t xml:space="preserve">Quantity Produced	</t>
  </si>
  <si>
    <t>Per Unit Cost</t>
  </si>
  <si>
    <t>Production Run ID</t>
  </si>
  <si>
    <t>FAN_MOTOR</t>
  </si>
  <si>
    <t>FAN_BLADE</t>
  </si>
  <si>
    <t>Each</t>
  </si>
  <si>
    <t>NA</t>
  </si>
  <si>
    <t>Prd Type</t>
  </si>
  <si>
    <t>PRD_ID</t>
  </si>
  <si>
    <t>Description</t>
  </si>
  <si>
    <t>COST</t>
  </si>
  <si>
    <t>V _GUARD Fan</t>
  </si>
  <si>
    <t>Cost</t>
  </si>
  <si>
    <t>Cost type: Indirect Cost (Mapped to FG)</t>
  </si>
  <si>
    <t>Cost type:  Direct Cost</t>
  </si>
  <si>
    <t>Cost Custom Method</t>
  </si>
  <si>
    <t>Cost Gl Account</t>
  </si>
  <si>
    <t>Offsetting Gl Account </t>
  </si>
  <si>
    <t>Currency</t>
  </si>
  <si>
    <t>Percentage(%)</t>
  </si>
  <si>
    <t>Fixed Cost</t>
  </si>
  <si>
    <t>Variable Cost</t>
  </si>
  <si>
    <t>Hours</t>
  </si>
  <si>
    <t>Percentage of total material cost</t>
  </si>
  <si>
    <t>Operating Expenses</t>
  </si>
  <si>
    <t>Work In Progress Inventory</t>
  </si>
  <si>
    <t>INR</t>
  </si>
  <si>
    <t>Factory rent</t>
  </si>
  <si>
    <t>Fixed Cost Per Quantity</t>
  </si>
  <si>
    <t>Emp_Wages</t>
  </si>
  <si>
    <t>Percentage of total process cost (Excluding material cost)</t>
  </si>
  <si>
    <t>Cleaning</t>
  </si>
  <si>
    <t>Standard Fixed Cost</t>
  </si>
  <si>
    <t>Power consumption</t>
  </si>
  <si>
    <t>Fixed Asset</t>
  </si>
  <si>
    <t>Asset Desc/ID</t>
  </si>
  <si>
    <t>Standard Cost Type</t>
  </si>
  <si>
    <t>From Date</t>
  </si>
  <si>
    <t>Thru Date</t>
  </si>
  <si>
    <t>Amount</t>
  </si>
  <si>
    <t>CNC Machine/10210</t>
  </si>
  <si>
    <t xml:space="preserve">Standard Setup Cost </t>
  </si>
  <si>
    <t>Standard Usage cost</t>
  </si>
  <si>
    <t xml:space="preserve">Routing Task </t>
  </si>
  <si>
    <t>Routing Task Name/ID</t>
  </si>
  <si>
    <t>Task Type</t>
  </si>
  <si>
    <t>Estimated setup Timein hr</t>
  </si>
  <si>
    <t>Estimated Run Time</t>
  </si>
  <si>
    <t>Cost Component Type</t>
  </si>
  <si>
    <t>Cost Component Calc ID</t>
  </si>
  <si>
    <t>Fan_Assembly Routing / 12492</t>
  </si>
  <si>
    <t>Assembling</t>
  </si>
  <si>
    <t>Fan_Assembly</t>
  </si>
  <si>
    <t>Labor Cost</t>
  </si>
  <si>
    <t>Routing Name / ID</t>
  </si>
  <si>
    <t>Routing Task ID</t>
  </si>
  <si>
    <t>Sequence No</t>
  </si>
  <si>
    <t>Task type</t>
  </si>
  <si>
    <t>Fixed Asset ID</t>
  </si>
  <si>
    <t>Fan_Routing_1 /  12493</t>
  </si>
  <si>
    <t>Fan_Routing_1 Desc</t>
  </si>
  <si>
    <t>CNC Machine</t>
  </si>
  <si>
    <t>Fan Body</t>
  </si>
  <si>
    <t>Fan Regulator</t>
  </si>
  <si>
    <t>2</t>
  </si>
  <si>
    <t>143 - Work In Progress</t>
  </si>
  <si>
    <t xml:space="preserve">Acct Posting for Outgoing Shipment (Choose tran date and </t>
  </si>
  <si>
    <t>As Per BOM</t>
  </si>
  <si>
    <t xml:space="preserve">Additional raw material </t>
  </si>
  <si>
    <t>14486 - Bolt 10 mm Dia</t>
  </si>
  <si>
    <t>14487 - Ball bearing</t>
  </si>
  <si>
    <t>14488 - 1mm Screaw</t>
  </si>
  <si>
    <t>14489 - Connector</t>
  </si>
  <si>
    <t>COST/Unit</t>
  </si>
  <si>
    <t>1. Navigate to Facilities &gt;  Reports &gt; On-Hand Stock and record the finished good and raw material stock.
1. Navigate to Manufacturing &gt;  Production Run &gt; Create Quick  Production Run.
2. Enter all the Mandatory field and add additional raw material then Create the Quick Production.
3. Once the transaction is created,  Remove the raw material from the list/Consumption table(Featched from BOM), then click Quick complete link.
4. Once raw material is consumed, finally declare the finished good qty, then Navigate to Cost Components module and verify the Cost breakups.
5. Navigate to Facilities &gt; Reports &gt; On-Hand Stock and record the finished product and raw material stock.</t>
  </si>
  <si>
    <t>1. Navigate to Facilities &gt;  Reports &gt; On-Hand Stock and record the finished good and raw material stock.
2. Navigate to Manufacturing &gt;  Production Run &gt; Create Quick  Production Run.
3 Enter all the Mandatory field and Create the Quick Production.
4. Once transaction view page is open, update the raw material quantity then the click Quick Production transaction link.
5. Once raw material is consumed, declare the finished goods qty, Once transactions are created, Navigate to Cost Components module and verify the Cost details.
6. Navigate to Facilities &gt; Reports &gt; Hand-Held Stock and record the finished goods and raw material stock.</t>
  </si>
  <si>
    <t>7</t>
  </si>
  <si>
    <t>Cost/unit</t>
  </si>
  <si>
    <t>Actual run time</t>
  </si>
  <si>
    <t>Actual Setup time</t>
  </si>
  <si>
    <t>₹ 4670.7490</t>
  </si>
  <si>
    <t>₹9341.498</t>
  </si>
  <si>
    <t>Total</t>
  </si>
  <si>
    <t>Organisation</t>
  </si>
  <si>
    <t>UIDAI</t>
  </si>
  <si>
    <t>Product ATP</t>
  </si>
  <si>
    <t>Product QOH</t>
  </si>
  <si>
    <t>Stock Value</t>
  </si>
  <si>
    <t>Column13</t>
  </si>
  <si>
    <t>Column14</t>
  </si>
  <si>
    <t>Column15</t>
  </si>
  <si>
    <t>Column16</t>
  </si>
  <si>
    <t>Column17</t>
  </si>
  <si>
    <t>14480</t>
  </si>
  <si>
    <t>14481</t>
  </si>
  <si>
    <t>14482</t>
  </si>
  <si>
    <t>14483</t>
  </si>
  <si>
    <t>14484</t>
  </si>
  <si>
    <t>14486</t>
  </si>
  <si>
    <t>14487</t>
  </si>
  <si>
    <t>14488</t>
  </si>
  <si>
    <t>14489</t>
  </si>
  <si>
    <t>Fan Routing 1</t>
  </si>
  <si>
    <t>Before Transaction</t>
  </si>
  <si>
    <t>After Transaction</t>
  </si>
  <si>
    <t>Column18</t>
  </si>
  <si>
    <t>Column19</t>
  </si>
  <si>
    <t>Column20</t>
  </si>
  <si>
    <t>Column21</t>
  </si>
  <si>
    <t>Column22</t>
  </si>
  <si>
    <t>Column23</t>
  </si>
  <si>
    <t>Column24</t>
  </si>
  <si>
    <t>Column25</t>
  </si>
  <si>
    <t>Column26</t>
  </si>
  <si>
    <t>Routing Task</t>
  </si>
  <si>
    <t>Fan Assembly Routing </t>
  </si>
  <si>
    <t>4</t>
  </si>
  <si>
    <t>5</t>
  </si>
  <si>
    <t>6.3</t>
  </si>
  <si>
    <t>12</t>
  </si>
  <si>
    <t>Fan Assembly Routing</t>
  </si>
  <si>
    <t>12591</t>
  </si>
  <si>
    <t>Additional material COST/Unit</t>
  </si>
  <si>
    <t>RM  Cost</t>
  </si>
  <si>
    <t>Total(Additional)</t>
  </si>
  <si>
    <t>RM  Total Cost</t>
  </si>
  <si>
    <t>₹10,125.49</t>
  </si>
  <si>
    <t>₹ 5,062.7450</t>
  </si>
  <si>
    <t>₹200.00</t>
  </si>
  <si>
    <t>₹35.00</t>
  </si>
  <si>
    <t>₹0.00</t>
  </si>
  <si>
    <t>₹170.00</t>
  </si>
  <si>
    <t>₹902.09</t>
  </si>
  <si>
    <t>₹8,818.40</t>
  </si>
  <si>
    <t>12605</t>
  </si>
  <si>
    <t>963</t>
  </si>
  <si>
    <t>₹212,274.09</t>
  </si>
  <si>
    <t>950.9</t>
  </si>
  <si>
    <t>₹13,930.68</t>
  </si>
  <si>
    <t>916</t>
  </si>
  <si>
    <t>₹32,060.00</t>
  </si>
  <si>
    <t>₹4,691.3013</t>
  </si>
  <si>
    <t>₹28,531.69</t>
  </si>
  <si>
    <t>₹700</t>
  </si>
  <si>
    <t>₹115</t>
  </si>
  <si>
    <t>₹570.00</t>
  </si>
  <si>
    <t>₹2922.42</t>
  </si>
  <si>
    <t>₹32,839.12</t>
  </si>
  <si>
    <t>12611</t>
  </si>
  <si>
    <t>* Before the transaction, verify the Stock of the Product.
* Create a Quick Production run with the reference of the BOM.
* Along with raw material add additional raw material, then Complete the transaction and check the cost calculation and product stock.</t>
  </si>
  <si>
    <t>1. Navigate to Facilities &gt;  Reports &gt; On-Hand Stock and record the finished good and raw material stock.
1. Navigate to Manufacturing &gt;  Production Run &gt; Create Quick  Production Run.
2. Enter all the Mandatory field and add additional raw material then Create the Quick Production.
3. Once transaction view page is open,  then Navigate to By Product Module and enter all mandatory field then save the By product detail then complete Quick production run tranasaction.
4. Once the transaction is created,  Navigate to Cost Components module and verify the Cost breakups.
5. Navigate to Facilities &gt; Reports &gt; Hand-Held Stock and record the finished goods and raw material stock.</t>
  </si>
  <si>
    <t>₹700.00</t>
  </si>
  <si>
    <t>₹115.00</t>
  </si>
  <si>
    <t>14490</t>
  </si>
  <si>
    <t>12624</t>
  </si>
  <si>
    <t>85</t>
  </si>
  <si>
    <t>₹470,594.37</t>
  </si>
  <si>
    <t>800</t>
  </si>
  <si>
    <t>₹560,000.00</t>
  </si>
  <si>
    <t>754</t>
  </si>
  <si>
    <t>₹452,400.00</t>
  </si>
  <si>
    <t>863.5</t>
  </si>
  <si>
    <t>₹540,084.71</t>
  </si>
  <si>
    <t>724</t>
  </si>
  <si>
    <t>₹54,647.52</t>
  </si>
  <si>
    <t>942</t>
  </si>
  <si>
    <t>₹117,344.94</t>
  </si>
  <si>
    <t>₹29,615.58</t>
  </si>
  <si>
    <t>₹3,030.808</t>
  </si>
  <si>
    <t>₹34,031.388</t>
  </si>
  <si>
    <t>₹ 4,861.6269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</si>
</sst>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439]#,##0.00"/>
    <numFmt numFmtId="165" formatCode="&quot;$&quot;#,##0.00"/>
    <numFmt numFmtId="166" formatCode="&quot;₹&quot;\ #,##0.00"/>
  </numFmts>
  <fonts count="17"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
      <sz val="10"/>
      <color theme="0"/>
      <name val="Calibri"/>
      <family val="2"/>
      <scheme val="minor"/>
    </font>
    <font>
      <b/>
      <sz val="10"/>
      <color theme="0"/>
      <name val="Calibri"/>
      <family val="2"/>
      <scheme val="minor"/>
    </font>
    <font>
      <sz val="10"/>
      <name val="Calibri"/>
      <family val="2"/>
      <scheme val="minor"/>
    </font>
    <font>
      <sz val="11"/>
      <color theme="1"/>
      <name val="Calibri"/>
      <family val="2"/>
      <scheme val="minor"/>
    </font>
    <font>
      <sz val="10"/>
      <color theme="1" tint="4.9989318521683403E-2"/>
      <name val="Calibri"/>
      <family val="2"/>
      <scheme val="minor"/>
    </font>
    <font>
      <b/>
      <sz val="10"/>
      <name val="Calibri"/>
      <family val="2"/>
      <scheme val="minor"/>
    </font>
    <font>
      <sz val="9"/>
      <name val="Arial"/>
      <family val="2"/>
    </font>
    <font>
      <sz val="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4" tint="-0.499984740745262"/>
        <bgColor indexed="64"/>
      </patternFill>
    </fill>
    <fill>
      <patternFill patternType="solid">
        <fgColor theme="8" tint="-0.249977111117893"/>
        <bgColor indexed="64"/>
      </patternFill>
    </fill>
    <fill>
      <patternFill patternType="solid">
        <fgColor theme="4"/>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7" fillId="0" borderId="0" applyFont="0" applyFill="0" applyBorder="0" applyAlignment="0" applyProtection="0"/>
  </cellStyleXfs>
  <cellXfs count="149">
    <xf numFmtId="0" fontId="0" fillId="0" borderId="0" xfId="0"/>
    <xf numFmtId="164" fontId="6" fillId="0" borderId="0" xfId="0" applyNumberFormat="1" applyFont="1"/>
    <xf numFmtId="164" fontId="4" fillId="2" borderId="0" xfId="0" applyNumberFormat="1" applyFont="1" applyFill="1"/>
    <xf numFmtId="0" fontId="1" fillId="0" borderId="0" xfId="0" applyFont="1"/>
    <xf numFmtId="0" fontId="1" fillId="3" borderId="0" xfId="0" applyFont="1" applyFill="1"/>
    <xf numFmtId="0" fontId="1" fillId="0" borderId="1" xfId="0" applyFont="1" applyBorder="1"/>
    <xf numFmtId="0" fontId="1" fillId="2" borderId="0" xfId="0" applyFont="1" applyFill="1"/>
    <xf numFmtId="0" fontId="6" fillId="0" borderId="0" xfId="0" applyFont="1"/>
    <xf numFmtId="0" fontId="1" fillId="0" borderId="0" xfId="0" applyFont="1" applyAlignment="1">
      <alignment horizontal="center" vertical="center"/>
    </xf>
    <xf numFmtId="0" fontId="1" fillId="0" borderId="0" xfId="0" applyFont="1" applyFill="1" applyBorder="1"/>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0" fontId="4" fillId="0" borderId="0" xfId="0" applyFont="1" applyFill="1" applyBorder="1"/>
    <xf numFmtId="0" fontId="6" fillId="0" borderId="0" xfId="0" applyFont="1" applyFill="1" applyBorder="1"/>
    <xf numFmtId="0" fontId="6" fillId="0" borderId="1" xfId="0" applyFont="1" applyBorder="1"/>
    <xf numFmtId="0" fontId="9" fillId="0" borderId="0" xfId="1" applyNumberFormat="1" applyFont="1" applyFill="1" applyBorder="1"/>
    <xf numFmtId="0" fontId="6" fillId="0" borderId="0" xfId="1" applyNumberFormat="1" applyFont="1" applyFill="1" applyBorder="1"/>
    <xf numFmtId="0" fontId="6" fillId="0" borderId="0" xfId="1" applyNumberFormat="1" applyFont="1" applyFill="1" applyBorder="1" applyAlignment="1">
      <alignment horizontal="center"/>
    </xf>
    <xf numFmtId="164" fontId="6" fillId="0" borderId="1" xfId="0" applyNumberFormat="1" applyFont="1" applyBorder="1"/>
    <xf numFmtId="164" fontId="6" fillId="0" borderId="0" xfId="1" applyNumberFormat="1" applyFont="1" applyFill="1" applyBorder="1"/>
    <xf numFmtId="0" fontId="4" fillId="2" borderId="1" xfId="0" applyFont="1" applyFill="1" applyBorder="1"/>
    <xf numFmtId="0" fontId="5" fillId="2" borderId="1" xfId="0" applyFont="1" applyFill="1" applyBorder="1" applyAlignment="1">
      <alignment horizontal="left" vertical="center"/>
    </xf>
    <xf numFmtId="0" fontId="4" fillId="2" borderId="1" xfId="0" applyFont="1" applyFill="1" applyBorder="1" applyAlignment="1">
      <alignment horizontal="center" vertical="center"/>
    </xf>
    <xf numFmtId="0" fontId="10" fillId="0" borderId="1" xfId="0" applyFont="1" applyBorder="1"/>
    <xf numFmtId="0" fontId="10" fillId="0" borderId="1" xfId="0" applyFont="1" applyBorder="1" applyAlignment="1">
      <alignment vertical="top" wrapText="1"/>
    </xf>
    <xf numFmtId="0" fontId="4" fillId="0" borderId="0" xfId="1" applyNumberFormat="1" applyFont="1" applyFill="1" applyBorder="1"/>
    <xf numFmtId="0" fontId="5" fillId="0" borderId="0" xfId="1" applyNumberFormat="1" applyFont="1" applyFill="1" applyBorder="1"/>
    <xf numFmtId="0" fontId="4" fillId="0" borderId="0" xfId="1" applyNumberFormat="1" applyFont="1" applyFill="1" applyBorder="1" applyAlignment="1">
      <alignment horizontal="center"/>
    </xf>
    <xf numFmtId="0" fontId="4" fillId="0" borderId="0" xfId="1" applyNumberFormat="1" applyFont="1" applyFill="1" applyBorder="1" applyAlignment="1">
      <alignment horizontal="right"/>
    </xf>
    <xf numFmtId="0" fontId="5" fillId="0" borderId="0" xfId="0" applyFont="1" applyFill="1" applyBorder="1" applyAlignment="1">
      <alignment horizontal="center" vertical="center" wrapText="1"/>
    </xf>
    <xf numFmtId="49" fontId="6" fillId="0" borderId="0" xfId="0" applyNumberFormat="1" applyFont="1" applyFill="1" applyBorder="1" applyAlignment="1">
      <alignment horizontal="right"/>
    </xf>
    <xf numFmtId="2" fontId="6" fillId="0" borderId="0" xfId="1" applyNumberFormat="1" applyFont="1" applyFill="1" applyBorder="1"/>
    <xf numFmtId="0" fontId="8" fillId="0" borderId="0" xfId="0" applyFont="1" applyFill="1" applyBorder="1"/>
    <xf numFmtId="0" fontId="6" fillId="0" borderId="0" xfId="0" applyFont="1" applyFill="1" applyBorder="1" applyAlignment="1">
      <alignment horizontal="center"/>
    </xf>
    <xf numFmtId="164" fontId="4" fillId="0" borderId="0" xfId="0" applyNumberFormat="1" applyFont="1" applyFill="1" applyBorder="1"/>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49" fontId="1" fillId="0" borderId="1" xfId="0" applyNumberFormat="1" applyFont="1" applyBorder="1" applyAlignment="1">
      <alignment horizontal="right"/>
    </xf>
    <xf numFmtId="166" fontId="4" fillId="2" borderId="0" xfId="0" applyNumberFormat="1" applyFont="1" applyFill="1" applyAlignment="1">
      <alignment horizontal="center"/>
    </xf>
    <xf numFmtId="164" fontId="4" fillId="2" borderId="0" xfId="0" applyNumberFormat="1" applyFont="1" applyFill="1" applyAlignment="1">
      <alignment horizontal="center"/>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center"/>
    </xf>
    <xf numFmtId="0" fontId="1" fillId="0" borderId="3" xfId="0" applyFont="1" applyBorder="1"/>
    <xf numFmtId="0" fontId="3" fillId="0" borderId="3" xfId="0" applyFont="1" applyBorder="1"/>
    <xf numFmtId="0" fontId="2" fillId="0" borderId="3" xfId="0" applyFont="1" applyBorder="1"/>
    <xf numFmtId="0" fontId="6" fillId="0" borderId="1" xfId="0" applyFont="1" applyBorder="1" applyAlignment="1">
      <alignment horizontal="left"/>
    </xf>
    <xf numFmtId="0" fontId="2" fillId="0" borderId="0" xfId="0" applyFont="1" applyFill="1" applyBorder="1"/>
    <xf numFmtId="0" fontId="1" fillId="0" borderId="0" xfId="0" applyFont="1" applyFill="1" applyBorder="1" applyAlignment="1">
      <alignment horizontal="right"/>
    </xf>
    <xf numFmtId="49" fontId="1" fillId="0" borderId="0" xfId="0" applyNumberFormat="1" applyFont="1" applyFill="1" applyBorder="1" applyAlignment="1">
      <alignment horizontal="right"/>
    </xf>
    <xf numFmtId="0" fontId="12" fillId="4" borderId="0" xfId="0" applyFont="1" applyFill="1" applyAlignment="1">
      <alignment horizontal="center" vertical="center" wrapText="1"/>
    </xf>
    <xf numFmtId="0" fontId="0" fillId="0" borderId="0" xfId="0" applyAlignment="1">
      <alignment horizontal="center" vertical="center"/>
    </xf>
    <xf numFmtId="49" fontId="2" fillId="0" borderId="0" xfId="0" applyNumberFormat="1" applyFont="1" applyFill="1" applyBorder="1"/>
    <xf numFmtId="0" fontId="1" fillId="0" borderId="0" xfId="0" applyFont="1" applyFill="1" applyBorder="1" applyAlignment="1">
      <alignment horizontal="center"/>
    </xf>
    <xf numFmtId="0" fontId="1" fillId="2" borderId="1" xfId="0" applyFont="1" applyFill="1" applyBorder="1"/>
    <xf numFmtId="164" fontId="4" fillId="0" borderId="0" xfId="1" applyNumberFormat="1" applyFont="1" applyFill="1" applyBorder="1"/>
    <xf numFmtId="0" fontId="1" fillId="2" borderId="2" xfId="0" applyFont="1" applyFill="1" applyBorder="1"/>
    <xf numFmtId="165"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164" fontId="5" fillId="0" borderId="0" xfId="0" applyNumberFormat="1" applyFont="1" applyFill="1" applyBorder="1" applyAlignment="1">
      <alignment horizontal="center"/>
    </xf>
    <xf numFmtId="0" fontId="9" fillId="0" borderId="0" xfId="0" applyFont="1" applyFill="1" applyBorder="1" applyAlignment="1">
      <alignment horizontal="center"/>
    </xf>
    <xf numFmtId="0" fontId="0" fillId="0" borderId="0" xfId="0" applyFill="1" applyBorder="1"/>
    <xf numFmtId="166" fontId="1" fillId="0" borderId="0" xfId="0" applyNumberFormat="1" applyFont="1" applyFill="1" applyBorder="1"/>
    <xf numFmtId="164" fontId="1" fillId="0" borderId="0" xfId="0" applyNumberFormat="1" applyFont="1" applyFill="1" applyBorder="1"/>
    <xf numFmtId="164" fontId="6" fillId="0" borderId="0" xfId="0" applyNumberFormat="1" applyFont="1" applyFill="1" applyBorder="1"/>
    <xf numFmtId="0" fontId="1" fillId="0" borderId="0" xfId="0" applyFont="1" applyFill="1" applyBorder="1" applyAlignment="1">
      <alignment horizontal="left" vertical="center"/>
    </xf>
    <xf numFmtId="0" fontId="0" fillId="0" borderId="1" xfId="0" applyBorder="1"/>
    <xf numFmtId="0" fontId="5" fillId="2" borderId="0" xfId="0" applyFont="1" applyFill="1" applyAlignment="1">
      <alignment horizontal="center" vertical="center"/>
    </xf>
    <xf numFmtId="0" fontId="9" fillId="0" borderId="0" xfId="0" applyFont="1"/>
    <xf numFmtId="0" fontId="13" fillId="0" borderId="0" xfId="0" applyFont="1"/>
    <xf numFmtId="0" fontId="5" fillId="2" borderId="0" xfId="0" applyFont="1" applyFill="1"/>
    <xf numFmtId="0" fontId="5" fillId="2" borderId="0" xfId="0" applyNumberFormat="1" applyFont="1" applyFill="1" applyAlignment="1">
      <alignment horizontal="center"/>
    </xf>
    <xf numFmtId="0" fontId="5" fillId="2" borderId="3"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0" fillId="0" borderId="1" xfId="0" applyBorder="1" applyAlignment="1">
      <alignment horizontal="center"/>
    </xf>
    <xf numFmtId="0" fontId="13" fillId="0" borderId="1" xfId="0" applyFont="1" applyBorder="1" applyAlignment="1">
      <alignment horizontal="center"/>
    </xf>
    <xf numFmtId="0" fontId="0" fillId="0" borderId="1" xfId="0" applyBorder="1" applyAlignment="1">
      <alignment horizontal="left" vertical="top"/>
    </xf>
    <xf numFmtId="0" fontId="0" fillId="0" borderId="0" xfId="0" applyAlignment="1">
      <alignment vertical="center"/>
    </xf>
    <xf numFmtId="0" fontId="14" fillId="5" borderId="0" xfId="0" applyFont="1" applyFill="1"/>
    <xf numFmtId="0" fontId="13" fillId="0" borderId="1" xfId="0" applyFont="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left"/>
    </xf>
    <xf numFmtId="0" fontId="0" fillId="0" borderId="0" xfId="0" applyFont="1"/>
    <xf numFmtId="0" fontId="6" fillId="0" borderId="1" xfId="0" applyFont="1" applyBorder="1" applyAlignment="1">
      <alignment horizontal="center"/>
    </xf>
    <xf numFmtId="49" fontId="0" fillId="0" borderId="1" xfId="0" applyNumberFormat="1" applyFill="1" applyBorder="1" applyAlignment="1">
      <alignment horizontal="right"/>
    </xf>
    <xf numFmtId="49" fontId="6" fillId="0" borderId="1" xfId="0" applyNumberFormat="1" applyFont="1" applyBorder="1" applyAlignment="1">
      <alignment horizontal="center"/>
    </xf>
    <xf numFmtId="0" fontId="0" fillId="0" borderId="1" xfId="0" applyFont="1" applyBorder="1"/>
    <xf numFmtId="164" fontId="5" fillId="2" borderId="1" xfId="0" applyNumberFormat="1" applyFont="1" applyFill="1" applyBorder="1" applyAlignment="1">
      <alignment horizontal="center" vertical="center"/>
    </xf>
    <xf numFmtId="0" fontId="6" fillId="0" borderId="0" xfId="0" applyFont="1" applyFill="1" applyBorder="1" applyAlignment="1">
      <alignment horizontal="left" indent="2"/>
    </xf>
    <xf numFmtId="0" fontId="0" fillId="0" borderId="1" xfId="0" applyBorder="1" applyAlignment="1">
      <alignment horizontal="left" vertical="center"/>
    </xf>
    <xf numFmtId="0" fontId="13" fillId="0" borderId="3" xfId="0" applyFont="1" applyBorder="1"/>
    <xf numFmtId="0" fontId="13" fillId="0" borderId="3" xfId="0" applyFont="1" applyBorder="1" applyAlignment="1">
      <alignment horizontal="center" vertical="center"/>
    </xf>
    <xf numFmtId="0" fontId="0" fillId="5" borderId="1" xfId="0" applyFill="1" applyBorder="1"/>
    <xf numFmtId="164" fontId="5" fillId="2" borderId="0" xfId="0" applyNumberFormat="1" applyFont="1" applyFill="1"/>
    <xf numFmtId="0" fontId="0" fillId="0" borderId="2" xfId="0" applyBorder="1"/>
    <xf numFmtId="0" fontId="5" fillId="2" borderId="1" xfId="0" applyFont="1" applyFill="1" applyBorder="1" applyAlignment="1">
      <alignment horizontal="center"/>
    </xf>
    <xf numFmtId="49" fontId="6" fillId="0" borderId="1" xfId="0" applyNumberFormat="1" applyFont="1" applyFill="1" applyBorder="1"/>
    <xf numFmtId="166" fontId="0" fillId="0" borderId="1" xfId="0" applyNumberFormat="1" applyBorder="1" applyAlignment="1">
      <alignment horizontal="right"/>
    </xf>
    <xf numFmtId="166" fontId="0" fillId="0" borderId="1" xfId="0" applyNumberFormat="1" applyFill="1" applyBorder="1" applyAlignment="1">
      <alignment horizontal="right"/>
    </xf>
    <xf numFmtId="2" fontId="0" fillId="0" borderId="1" xfId="0" applyNumberFormat="1" applyFill="1" applyBorder="1" applyAlignment="1">
      <alignment horizontal="right"/>
    </xf>
    <xf numFmtId="164" fontId="5" fillId="2" borderId="0" xfId="0" applyNumberFormat="1" applyFont="1" applyFill="1" applyAlignment="1">
      <alignment horizontal="center"/>
    </xf>
    <xf numFmtId="164" fontId="15" fillId="0" borderId="1" xfId="0" applyNumberFormat="1" applyFont="1" applyBorder="1"/>
    <xf numFmtId="0" fontId="15" fillId="0" borderId="1" xfId="0" applyFont="1" applyBorder="1" applyAlignment="1">
      <alignment horizontal="center"/>
    </xf>
    <xf numFmtId="49" fontId="15" fillId="0" borderId="1" xfId="0" applyNumberFormat="1" applyFont="1" applyBorder="1" applyAlignment="1">
      <alignment horizontal="center"/>
    </xf>
    <xf numFmtId="0" fontId="13" fillId="7" borderId="1" xfId="0" applyFont="1" applyFill="1" applyBorder="1"/>
    <xf numFmtId="49" fontId="16" fillId="7" borderId="1" xfId="0" applyNumberFormat="1" applyFont="1" applyFill="1" applyBorder="1" applyAlignment="1">
      <alignment horizontal="right"/>
    </xf>
    <xf numFmtId="166" fontId="15" fillId="0" borderId="1" xfId="0" applyNumberFormat="1" applyFont="1" applyFill="1" applyBorder="1" applyAlignment="1">
      <alignment horizontal="right"/>
    </xf>
    <xf numFmtId="49" fontId="9" fillId="0" borderId="0" xfId="0" quotePrefix="1" applyNumberFormat="1" applyFont="1" applyFill="1" applyBorder="1" applyAlignment="1">
      <alignment horizontal="right"/>
    </xf>
    <xf numFmtId="0" fontId="0" fillId="0" borderId="1" xfId="0" quotePrefix="1" applyFill="1" applyBorder="1" applyAlignment="1">
      <alignment horizontal="right"/>
    </xf>
    <xf numFmtId="0" fontId="0" fillId="0" borderId="0" xfId="0" applyFill="1" applyBorder="1" applyAlignment="1">
      <alignment horizontal="right"/>
    </xf>
    <xf numFmtId="49" fontId="13" fillId="7" borderId="1" xfId="0" quotePrefix="1" applyNumberFormat="1" applyFont="1" applyFill="1" applyBorder="1" applyAlignment="1">
      <alignment horizontal="right"/>
    </xf>
    <xf numFmtId="164" fontId="5" fillId="2" borderId="0" xfId="0" applyNumberFormat="1" applyFont="1" applyFill="1" applyAlignment="1">
      <alignment horizontal="right"/>
    </xf>
    <xf numFmtId="0" fontId="1" fillId="0" borderId="3" xfId="0" quotePrefix="1" applyFont="1" applyBorder="1"/>
    <xf numFmtId="0" fontId="0" fillId="0" borderId="1" xfId="0" quotePrefix="1" applyFont="1" applyBorder="1" applyAlignment="1">
      <alignment horizontal="center"/>
    </xf>
    <xf numFmtId="0" fontId="6" fillId="0" borderId="1" xfId="0" quotePrefix="1" applyFont="1" applyBorder="1" applyAlignment="1">
      <alignment horizontal="center"/>
    </xf>
    <xf numFmtId="0" fontId="0" fillId="0" borderId="1" xfId="0" quotePrefix="1" applyFont="1" applyBorder="1" applyAlignment="1">
      <alignment horizontal="center" vertical="center"/>
    </xf>
    <xf numFmtId="0" fontId="15" fillId="0" borderId="1" xfId="0" quotePrefix="1" applyFont="1" applyBorder="1" applyAlignment="1">
      <alignment horizontal="center"/>
    </xf>
    <xf numFmtId="0" fontId="0" fillId="0" borderId="1" xfId="0" quotePrefix="1" applyBorder="1" applyAlignment="1">
      <alignment horizont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0" borderId="1" xfId="0" quotePrefix="1" applyFont="1" applyBorder="1" applyAlignment="1">
      <alignment horizontal="left"/>
    </xf>
    <xf numFmtId="0" fontId="15" fillId="0" borderId="1" xfId="0" applyFont="1" applyBorder="1"/>
    <xf numFmtId="0" fontId="1" fillId="0" borderId="1" xfId="0" applyFont="1" applyBorder="1" applyAlignment="1">
      <alignment horizontal="center"/>
    </xf>
    <xf numFmtId="49" fontId="0" fillId="0" borderId="1" xfId="0" quotePrefix="1" applyNumberFormat="1" applyFont="1" applyBorder="1" applyAlignment="1">
      <alignment horizontal="center"/>
    </xf>
    <xf numFmtId="49" fontId="0" fillId="0" borderId="0" xfId="0" applyNumberFormat="1" applyFill="1" applyBorder="1"/>
    <xf numFmtId="49" fontId="0" fillId="0" borderId="1" xfId="0" quotePrefix="1" applyNumberFormat="1" applyBorder="1" applyAlignment="1">
      <alignment horizontal="right"/>
    </xf>
    <xf numFmtId="0" fontId="6" fillId="0" borderId="1" xfId="0" applyFont="1" applyFill="1" applyBorder="1"/>
    <xf numFmtId="0" fontId="1" fillId="0" borderId="1" xfId="0" applyFont="1" applyFill="1" applyBorder="1"/>
    <xf numFmtId="164" fontId="0" fillId="0" borderId="1" xfId="0" quotePrefix="1" applyNumberFormat="1" applyBorder="1" applyAlignment="1">
      <alignment horizontal="right"/>
    </xf>
    <xf numFmtId="166" fontId="0" fillId="0" borderId="1" xfId="0" quotePrefix="1" applyNumberFormat="1" applyBorder="1" applyAlignment="1">
      <alignment horizontal="right"/>
    </xf>
    <xf numFmtId="166" fontId="0" fillId="0" borderId="1" xfId="0" quotePrefix="1" applyNumberFormat="1" applyFill="1" applyBorder="1" applyAlignment="1">
      <alignment horizontal="right"/>
    </xf>
    <xf numFmtId="0" fontId="0" fillId="0" borderId="0" xfId="0" applyFill="1"/>
    <xf numFmtId="2" fontId="0" fillId="0" borderId="1" xfId="0" quotePrefix="1" applyNumberFormat="1" applyBorder="1" applyAlignment="1">
      <alignment horizontal="right"/>
    </xf>
    <xf numFmtId="166" fontId="5" fillId="2" borderId="0" xfId="0" applyNumberFormat="1" applyFont="1" applyFill="1" applyAlignment="1">
      <alignment horizontal="center"/>
    </xf>
    <xf numFmtId="166" fontId="12" fillId="2" borderId="0" xfId="0" applyNumberFormat="1" applyFont="1" applyFill="1"/>
    <xf numFmtId="164" fontId="9" fillId="8" borderId="0" xfId="0" applyNumberFormat="1" applyFont="1" applyFill="1" applyBorder="1" applyAlignment="1">
      <alignment horizontal="center"/>
    </xf>
    <xf numFmtId="164" fontId="9" fillId="9" borderId="0" xfId="0" applyNumberFormat="1" applyFont="1" applyFill="1" applyBorder="1" applyAlignment="1">
      <alignment horizontal="center"/>
    </xf>
    <xf numFmtId="0" fontId="12" fillId="5" borderId="0" xfId="0" applyFont="1" applyFill="1" applyAlignment="1">
      <alignment horizontal="center"/>
    </xf>
    <xf numFmtId="0" fontId="12" fillId="5" borderId="1" xfId="0" applyFont="1" applyFill="1" applyBorder="1" applyAlignment="1">
      <alignment horizontal="center" vertical="center"/>
    </xf>
    <xf numFmtId="0" fontId="12" fillId="5" borderId="1" xfId="0" applyFont="1" applyFill="1" applyBorder="1" applyAlignment="1">
      <alignment horizontal="center" wrapText="1"/>
    </xf>
    <xf numFmtId="0" fontId="12" fillId="5" borderId="0" xfId="0" applyFont="1" applyFill="1" applyAlignment="1">
      <alignment horizontal="center" vertical="center"/>
    </xf>
    <xf numFmtId="0" fontId="12" fillId="6" borderId="5" xfId="0" applyFont="1" applyFill="1" applyBorder="1" applyAlignment="1">
      <alignment horizontal="center"/>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164" fontId="9" fillId="8" borderId="0" xfId="0" applyNumberFormat="1" applyFont="1" applyFill="1" applyBorder="1" applyAlignment="1">
      <alignment horizontal="center"/>
    </xf>
    <xf numFmtId="164" fontId="9" fillId="9" borderId="0" xfId="0" applyNumberFormat="1"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1C3E-89C4-4FBA-B75F-FEEBB2BBA6B8}">
  <sheetPr>
    <tabColor theme="7" tint="-0.249977111117893"/>
  </sheetPr>
  <dimension ref="A1:D8"/>
  <sheetViews>
    <sheetView topLeftCell="A5" zoomScale="120" zoomScaleNormal="120" workbookViewId="0">
      <selection activeCell="D5" sqref="D5"/>
    </sheetView>
  </sheetViews>
  <sheetFormatPr defaultColWidth="25.1796875" defaultRowHeight="14.5" x14ac:dyDescent="0.35"/>
  <cols>
    <col min="1" max="1" customWidth="true" style="40" width="11.7265625" collapsed="true"/>
    <col min="2" max="2" customWidth="true" style="40" width="74.08984375" collapsed="true"/>
    <col min="3" max="3" customWidth="true" style="40" width="9.26953125" collapsed="true"/>
    <col min="4" max="4" customWidth="true" style="40" width="65.0" collapsed="true"/>
    <col min="5" max="16384" style="40" width="25.1796875" collapsed="true"/>
  </cols>
  <sheetData>
    <row r="1" spans="1:4" s="52" customFormat="1" x14ac:dyDescent="0.35">
      <c r="A1" s="51" t="s">
        <v>24</v>
      </c>
      <c r="B1" s="51" t="s">
        <v>22</v>
      </c>
      <c r="C1" s="51" t="s">
        <v>23</v>
      </c>
      <c r="D1" s="51" t="s">
        <v>29</v>
      </c>
    </row>
    <row r="2" spans="1:4" ht="13.5" customHeight="1" x14ac:dyDescent="0.35">
      <c r="A2" s="41" t="s">
        <v>28</v>
      </c>
      <c r="B2" s="42" t="s">
        <v>31</v>
      </c>
      <c r="C2" s="43">
        <v>1</v>
      </c>
      <c r="D2" s="42" t="s">
        <v>33</v>
      </c>
    </row>
    <row r="3" spans="1:4" ht="174" x14ac:dyDescent="0.35">
      <c r="A3" s="41" t="s">
        <v>30</v>
      </c>
      <c r="B3" s="42" t="s">
        <v>32</v>
      </c>
      <c r="C3" s="43">
        <v>2</v>
      </c>
      <c r="D3" s="42" t="s">
        <v>130</v>
      </c>
    </row>
    <row r="4" spans="1:4" ht="53.5" customHeight="1" x14ac:dyDescent="0.35">
      <c r="A4" s="41" t="s">
        <v>34</v>
      </c>
      <c r="B4" s="42" t="s">
        <v>35</v>
      </c>
      <c r="C4" s="43">
        <v>3</v>
      </c>
      <c r="D4" s="42" t="s">
        <v>131</v>
      </c>
    </row>
    <row r="5" spans="1:4" ht="188.5" x14ac:dyDescent="0.35">
      <c r="A5" s="41" t="s">
        <v>36</v>
      </c>
      <c r="B5" s="42" t="s">
        <v>205</v>
      </c>
      <c r="C5" s="43">
        <v>4</v>
      </c>
      <c r="D5" s="42" t="s">
        <v>206</v>
      </c>
    </row>
    <row r="6" spans="1:4" x14ac:dyDescent="0.35">
      <c r="A6" s="41"/>
      <c r="B6" s="42"/>
      <c r="C6" s="43"/>
      <c r="D6" s="42"/>
    </row>
    <row r="7" spans="1:4" x14ac:dyDescent="0.35">
      <c r="A7" s="41"/>
      <c r="B7" s="42"/>
      <c r="C7" s="43"/>
      <c r="D7" s="42"/>
    </row>
    <row r="8" spans="1:4" x14ac:dyDescent="0.35">
      <c r="A8" s="41"/>
      <c r="B8" s="42"/>
      <c r="C8" s="43"/>
      <c r="D8" s="42"/>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D9EB4-C429-4266-B349-AA42FDD63222}">
  <dimension ref="A2:O32"/>
  <sheetViews>
    <sheetView topLeftCell="D1" workbookViewId="0">
      <selection activeCell="M18" sqref="M18"/>
    </sheetView>
  </sheetViews>
  <sheetFormatPr defaultRowHeight="14.5" x14ac:dyDescent="0.35"/>
  <cols>
    <col min="1" max="1" bestFit="true" customWidth="true" width="28.0" collapsed="true"/>
    <col min="2" max="2" customWidth="true" width="20.08984375" collapsed="true"/>
    <col min="3" max="3" bestFit="true" customWidth="true" width="26.6328125" collapsed="true"/>
    <col min="4" max="4" bestFit="true" customWidth="true" width="23.08984375" collapsed="true"/>
    <col min="5" max="5" bestFit="true" customWidth="true" width="17.54296875" collapsed="true"/>
    <col min="6" max="6" bestFit="true" customWidth="true" width="19.36328125" collapsed="true"/>
    <col min="7" max="7" bestFit="true" customWidth="true" width="21.08984375" collapsed="true"/>
    <col min="8" max="8" bestFit="true" customWidth="true" width="20.26953125" collapsed="true"/>
    <col min="9" max="9" bestFit="true" customWidth="true" width="20.1796875" collapsed="true"/>
    <col min="10" max="10" bestFit="true" customWidth="true" width="23.7265625" collapsed="true"/>
    <col min="11" max="11" bestFit="true" customWidth="true" width="9.54296875" collapsed="true"/>
    <col min="12" max="12" bestFit="true" customWidth="true" width="9.36328125" collapsed="true"/>
    <col min="13" max="13" bestFit="true" customWidth="true" width="11.90625" collapsed="true"/>
    <col min="14" max="14" bestFit="true" customWidth="true" width="5.81640625" collapsed="true"/>
    <col min="15" max="15" bestFit="true" customWidth="true" width="17.6328125" collapsed="true"/>
  </cols>
  <sheetData>
    <row r="2" spans="1:15" x14ac:dyDescent="0.35">
      <c r="A2" s="140" t="s">
        <v>123</v>
      </c>
      <c r="B2" s="140"/>
      <c r="C2" s="140"/>
      <c r="D2" s="140"/>
      <c r="E2" s="140"/>
      <c r="F2" s="140"/>
      <c r="H2" s="144" t="s">
        <v>124</v>
      </c>
      <c r="I2" s="144"/>
      <c r="J2" s="144"/>
      <c r="K2" s="144"/>
    </row>
    <row r="3" spans="1:15" x14ac:dyDescent="0.35">
      <c r="A3" s="77" t="s">
        <v>63</v>
      </c>
      <c r="B3" s="77" t="s">
        <v>64</v>
      </c>
      <c r="C3" s="77" t="s">
        <v>65</v>
      </c>
      <c r="D3" s="77" t="s">
        <v>17</v>
      </c>
      <c r="E3" s="77" t="s">
        <v>16</v>
      </c>
      <c r="F3" s="77" t="s">
        <v>66</v>
      </c>
      <c r="H3" s="77" t="s">
        <v>64</v>
      </c>
      <c r="I3" s="77" t="s">
        <v>65</v>
      </c>
      <c r="J3" s="77" t="s">
        <v>17</v>
      </c>
      <c r="K3" s="77" t="s">
        <v>129</v>
      </c>
    </row>
    <row r="4" spans="1:15" x14ac:dyDescent="0.35">
      <c r="A4" s="76" t="s">
        <v>37</v>
      </c>
      <c r="B4" s="76">
        <v>14480</v>
      </c>
      <c r="C4" s="43" t="s">
        <v>67</v>
      </c>
      <c r="D4" s="76" t="s">
        <v>61</v>
      </c>
      <c r="E4" s="78">
        <v>1</v>
      </c>
      <c r="F4" s="67"/>
      <c r="H4" s="76">
        <v>14486</v>
      </c>
      <c r="I4" s="92" t="s">
        <v>125</v>
      </c>
      <c r="J4" s="76" t="s">
        <v>61</v>
      </c>
      <c r="K4" s="67">
        <v>124.57</v>
      </c>
    </row>
    <row r="5" spans="1:15" x14ac:dyDescent="0.35">
      <c r="A5" s="76" t="s">
        <v>41</v>
      </c>
      <c r="B5" s="76">
        <v>14481</v>
      </c>
      <c r="C5" s="43" t="s">
        <v>59</v>
      </c>
      <c r="D5" s="76" t="s">
        <v>61</v>
      </c>
      <c r="E5" s="78">
        <v>1</v>
      </c>
      <c r="F5" s="67">
        <v>700</v>
      </c>
      <c r="H5" s="76">
        <v>14487</v>
      </c>
      <c r="I5" s="92" t="s">
        <v>126</v>
      </c>
      <c r="J5" s="76" t="s">
        <v>61</v>
      </c>
      <c r="K5" s="67">
        <v>220.43</v>
      </c>
    </row>
    <row r="6" spans="1:15" x14ac:dyDescent="0.35">
      <c r="A6" s="76" t="s">
        <v>41</v>
      </c>
      <c r="B6" s="76">
        <v>14482</v>
      </c>
      <c r="C6" s="43" t="s">
        <v>60</v>
      </c>
      <c r="D6" s="76" t="s">
        <v>61</v>
      </c>
      <c r="E6" s="78">
        <v>3</v>
      </c>
      <c r="F6" s="67">
        <v>600</v>
      </c>
      <c r="H6" s="76">
        <v>14488</v>
      </c>
      <c r="I6" s="92" t="s">
        <v>127</v>
      </c>
      <c r="J6" s="76" t="s">
        <v>61</v>
      </c>
      <c r="K6" s="67">
        <v>14.65</v>
      </c>
    </row>
    <row r="7" spans="1:15" x14ac:dyDescent="0.35">
      <c r="A7" s="76" t="s">
        <v>41</v>
      </c>
      <c r="B7" s="76">
        <v>14483</v>
      </c>
      <c r="C7" s="43" t="s">
        <v>118</v>
      </c>
      <c r="D7" s="76" t="s">
        <v>61</v>
      </c>
      <c r="E7" s="84">
        <v>2</v>
      </c>
      <c r="F7" s="67">
        <v>625.46</v>
      </c>
      <c r="H7" s="76">
        <v>14489</v>
      </c>
      <c r="I7" s="92" t="s">
        <v>128</v>
      </c>
      <c r="J7" s="76" t="s">
        <v>61</v>
      </c>
      <c r="K7" s="67">
        <v>35</v>
      </c>
    </row>
    <row r="8" spans="1:15" x14ac:dyDescent="0.35">
      <c r="A8" s="76" t="s">
        <v>41</v>
      </c>
      <c r="B8" s="76">
        <v>14484</v>
      </c>
      <c r="C8" s="43" t="s">
        <v>119</v>
      </c>
      <c r="D8" s="76" t="s">
        <v>61</v>
      </c>
      <c r="E8" s="84">
        <v>4</v>
      </c>
      <c r="F8" s="67">
        <v>75.48</v>
      </c>
      <c r="H8" s="76"/>
      <c r="I8" s="43"/>
      <c r="J8" s="76"/>
      <c r="K8" s="67"/>
    </row>
    <row r="10" spans="1:15" s="80" customFormat="1" x14ac:dyDescent="0.35">
      <c r="A10" s="141" t="s">
        <v>68</v>
      </c>
      <c r="B10" s="141"/>
      <c r="C10" s="141"/>
      <c r="D10" s="141"/>
      <c r="E10" s="141"/>
      <c r="F10" s="141"/>
      <c r="G10" s="141"/>
      <c r="H10" s="141"/>
      <c r="I10" s="141"/>
      <c r="J10" s="141"/>
      <c r="K10" s="141"/>
      <c r="L10" s="141"/>
      <c r="M10" s="141"/>
      <c r="N10" s="141"/>
      <c r="O10" s="141"/>
    </row>
    <row r="11" spans="1:15" ht="19" customHeight="1" x14ac:dyDescent="0.35">
      <c r="A11" s="142" t="s">
        <v>69</v>
      </c>
      <c r="B11" s="142"/>
      <c r="C11" s="142"/>
      <c r="D11" s="142"/>
      <c r="E11" s="142"/>
      <c r="F11" s="142"/>
      <c r="G11" s="95"/>
      <c r="H11" s="142" t="s">
        <v>70</v>
      </c>
      <c r="I11" s="142"/>
      <c r="J11" s="142"/>
      <c r="K11" s="142"/>
      <c r="L11" s="142"/>
      <c r="M11" s="142"/>
      <c r="N11" s="142"/>
      <c r="O11" s="142"/>
    </row>
    <row r="12" spans="1:15" x14ac:dyDescent="0.35">
      <c r="A12" s="93" t="s">
        <v>71</v>
      </c>
      <c r="B12" s="93" t="s">
        <v>72</v>
      </c>
      <c r="C12" s="93" t="s">
        <v>73</v>
      </c>
      <c r="D12" s="93" t="s">
        <v>74</v>
      </c>
      <c r="E12" s="93" t="s">
        <v>75</v>
      </c>
      <c r="F12" s="93" t="s">
        <v>65</v>
      </c>
      <c r="H12" s="94" t="s">
        <v>71</v>
      </c>
      <c r="I12" s="94" t="s">
        <v>72</v>
      </c>
      <c r="J12" s="94" t="s">
        <v>73</v>
      </c>
      <c r="K12" s="94" t="s">
        <v>74</v>
      </c>
      <c r="L12" s="94" t="s">
        <v>76</v>
      </c>
      <c r="M12" s="94" t="s">
        <v>77</v>
      </c>
      <c r="N12" s="94" t="s">
        <v>78</v>
      </c>
      <c r="O12" s="94" t="s">
        <v>65</v>
      </c>
    </row>
    <row r="13" spans="1:15" x14ac:dyDescent="0.35">
      <c r="A13" s="67" t="s">
        <v>79</v>
      </c>
      <c r="B13" s="67" t="s">
        <v>80</v>
      </c>
      <c r="C13" s="67" t="s">
        <v>81</v>
      </c>
      <c r="D13" s="67" t="s">
        <v>82</v>
      </c>
      <c r="E13" s="78">
        <v>10</v>
      </c>
      <c r="F13" s="67" t="s">
        <v>83</v>
      </c>
      <c r="H13" s="67" t="s">
        <v>84</v>
      </c>
      <c r="I13" s="67" t="s">
        <v>80</v>
      </c>
      <c r="J13" s="67" t="s">
        <v>81</v>
      </c>
      <c r="K13" s="67" t="s">
        <v>82</v>
      </c>
      <c r="L13" s="67">
        <v>100</v>
      </c>
      <c r="M13" s="67"/>
      <c r="N13" s="67"/>
      <c r="O13" s="67" t="s">
        <v>85</v>
      </c>
    </row>
    <row r="14" spans="1:15" ht="29" x14ac:dyDescent="0.35">
      <c r="A14" s="82" t="s">
        <v>86</v>
      </c>
      <c r="B14" s="67" t="s">
        <v>80</v>
      </c>
      <c r="C14" s="67" t="s">
        <v>81</v>
      </c>
      <c r="D14" s="67" t="s">
        <v>82</v>
      </c>
      <c r="E14" s="83">
        <v>5</v>
      </c>
      <c r="F14" s="67" t="s">
        <v>87</v>
      </c>
      <c r="H14" s="67" t="s">
        <v>88</v>
      </c>
      <c r="I14" s="67" t="s">
        <v>80</v>
      </c>
      <c r="J14" s="67" t="s">
        <v>81</v>
      </c>
      <c r="K14" s="67" t="s">
        <v>82</v>
      </c>
      <c r="L14" s="67"/>
      <c r="M14" s="67">
        <v>20</v>
      </c>
      <c r="N14" s="67">
        <v>1</v>
      </c>
      <c r="O14" s="67" t="s">
        <v>89</v>
      </c>
    </row>
    <row r="15" spans="1:15" x14ac:dyDescent="0.35">
      <c r="A15" s="79"/>
      <c r="B15" s="79"/>
      <c r="C15" s="79"/>
    </row>
    <row r="16" spans="1:15" x14ac:dyDescent="0.35">
      <c r="A16" s="70"/>
    </row>
    <row r="18" spans="1:12" s="52" customFormat="1" x14ac:dyDescent="0.35">
      <c r="A18" s="143" t="s">
        <v>90</v>
      </c>
      <c r="B18" s="143"/>
      <c r="C18" s="143"/>
      <c r="D18" s="143"/>
      <c r="E18" s="143"/>
      <c r="F18" s="143"/>
    </row>
    <row r="19" spans="1:12" x14ac:dyDescent="0.35">
      <c r="A19" s="81" t="s">
        <v>91</v>
      </c>
      <c r="B19" s="81" t="s">
        <v>92</v>
      </c>
      <c r="C19" s="81" t="s">
        <v>74</v>
      </c>
      <c r="D19" s="81" t="s">
        <v>93</v>
      </c>
      <c r="E19" s="81" t="s">
        <v>94</v>
      </c>
      <c r="F19" s="81" t="s">
        <v>95</v>
      </c>
    </row>
    <row r="20" spans="1:12" x14ac:dyDescent="0.35">
      <c r="A20" s="67" t="s">
        <v>96</v>
      </c>
      <c r="B20" s="67" t="s">
        <v>97</v>
      </c>
      <c r="C20" s="67" t="s">
        <v>82</v>
      </c>
      <c r="D20" s="67"/>
      <c r="E20" s="67"/>
      <c r="F20" s="67">
        <v>6</v>
      </c>
    </row>
    <row r="21" spans="1:12" x14ac:dyDescent="0.35">
      <c r="A21" s="67"/>
      <c r="B21" s="67" t="s">
        <v>98</v>
      </c>
      <c r="C21" s="67" t="s">
        <v>82</v>
      </c>
      <c r="D21" s="67"/>
      <c r="E21" s="67"/>
      <c r="F21" s="67">
        <v>4</v>
      </c>
    </row>
    <row r="24" spans="1:12" x14ac:dyDescent="0.35">
      <c r="A24" s="140" t="s">
        <v>99</v>
      </c>
      <c r="B24" s="140"/>
      <c r="C24" s="140"/>
      <c r="D24" s="140"/>
      <c r="E24" s="140"/>
      <c r="F24" s="140"/>
      <c r="G24" s="140"/>
      <c r="H24" s="140"/>
      <c r="I24" s="70"/>
      <c r="J24" s="70"/>
      <c r="K24" s="70"/>
      <c r="L24" s="70"/>
    </row>
    <row r="25" spans="1:12" x14ac:dyDescent="0.35">
      <c r="A25" s="81" t="s">
        <v>100</v>
      </c>
      <c r="B25" s="81" t="s">
        <v>101</v>
      </c>
      <c r="C25" s="81" t="s">
        <v>65</v>
      </c>
      <c r="D25" s="81" t="s">
        <v>102</v>
      </c>
      <c r="E25" s="81" t="s">
        <v>103</v>
      </c>
      <c r="F25" s="81" t="s">
        <v>104</v>
      </c>
      <c r="G25" s="81" t="s">
        <v>105</v>
      </c>
    </row>
    <row r="26" spans="1:12" x14ac:dyDescent="0.35">
      <c r="A26" s="67" t="s">
        <v>106</v>
      </c>
      <c r="B26" s="67" t="s">
        <v>107</v>
      </c>
      <c r="C26" s="67" t="s">
        <v>108</v>
      </c>
      <c r="D26" s="67">
        <v>0.5</v>
      </c>
      <c r="E26" s="67">
        <v>4</v>
      </c>
      <c r="F26" s="67" t="s">
        <v>109</v>
      </c>
      <c r="G26" s="67" t="s">
        <v>85</v>
      </c>
    </row>
    <row r="27" spans="1:12" x14ac:dyDescent="0.35">
      <c r="A27" s="67"/>
      <c r="B27" s="67"/>
      <c r="C27" s="67"/>
      <c r="D27" s="67"/>
      <c r="E27" s="67"/>
      <c r="F27" s="67" t="s">
        <v>54</v>
      </c>
      <c r="G27" s="67" t="s">
        <v>89</v>
      </c>
    </row>
    <row r="30" spans="1:12" x14ac:dyDescent="0.35">
      <c r="A30" s="140" t="s">
        <v>39</v>
      </c>
      <c r="B30" s="140"/>
      <c r="C30" s="140"/>
      <c r="D30" s="140"/>
      <c r="E30" s="140"/>
      <c r="F30" s="140"/>
      <c r="G30" s="140"/>
      <c r="H30" s="140"/>
      <c r="I30" s="140"/>
    </row>
    <row r="31" spans="1:12" x14ac:dyDescent="0.35">
      <c r="A31" s="81" t="s">
        <v>110</v>
      </c>
      <c r="B31" s="81" t="s">
        <v>65</v>
      </c>
      <c r="C31" s="81" t="s">
        <v>111</v>
      </c>
      <c r="D31" s="81" t="s">
        <v>112</v>
      </c>
      <c r="E31" s="81" t="s">
        <v>113</v>
      </c>
      <c r="F31" s="81" t="s">
        <v>114</v>
      </c>
      <c r="G31" s="81" t="s">
        <v>102</v>
      </c>
      <c r="H31" s="81" t="s">
        <v>103</v>
      </c>
      <c r="I31" s="81" t="s">
        <v>11</v>
      </c>
    </row>
    <row r="32" spans="1:12" x14ac:dyDescent="0.35">
      <c r="A32" s="67" t="s">
        <v>115</v>
      </c>
      <c r="B32" s="67" t="s">
        <v>116</v>
      </c>
      <c r="C32" s="67" t="s">
        <v>106</v>
      </c>
      <c r="D32" s="67">
        <v>1</v>
      </c>
      <c r="E32" s="67" t="s">
        <v>107</v>
      </c>
      <c r="F32" s="67" t="s">
        <v>117</v>
      </c>
      <c r="G32" s="67">
        <v>0.5</v>
      </c>
      <c r="H32" s="67">
        <v>4</v>
      </c>
      <c r="I32" s="76" t="s">
        <v>67</v>
      </c>
    </row>
  </sheetData>
  <mergeCells count="8">
    <mergeCell ref="A30:I30"/>
    <mergeCell ref="A2:F2"/>
    <mergeCell ref="A10:O10"/>
    <mergeCell ref="A11:F11"/>
    <mergeCell ref="H11:O11"/>
    <mergeCell ref="A18:F18"/>
    <mergeCell ref="A24:H24"/>
    <mergeCell ref="H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371F-2159-4E3C-96D1-00F476FC3815}">
  <dimension ref="A1:BN26"/>
  <sheetViews>
    <sheetView workbookViewId="0">
      <selection activeCell="D21" sqref="D21"/>
    </sheetView>
  </sheetViews>
  <sheetFormatPr defaultColWidth="8.81640625" defaultRowHeight="13" x14ac:dyDescent="0.3"/>
  <cols>
    <col min="1" max="1" bestFit="true" customWidth="true" style="3" width="8.7265625" collapsed="true"/>
    <col min="2" max="2" bestFit="true" customWidth="true" style="3" width="28.26953125" collapsed="true"/>
    <col min="3" max="3" bestFit="true" customWidth="true" style="3" width="19.7265625" collapsed="true"/>
    <col min="4" max="4" bestFit="true" customWidth="true" style="3" width="32.26953125" collapsed="true"/>
    <col min="5" max="5" bestFit="true" customWidth="true" style="3" width="19.26953125" collapsed="true"/>
    <col min="6" max="6" bestFit="true" customWidth="true" style="3" width="28.1796875" collapsed="true"/>
    <col min="7" max="7" bestFit="true" customWidth="true" style="3" width="15.1796875" collapsed="true"/>
    <col min="8" max="8" bestFit="true" customWidth="true" style="3" width="18.81640625" collapsed="true"/>
    <col min="9" max="9" bestFit="true" customWidth="true" style="3" width="20.0" collapsed="true"/>
    <col min="10" max="10" customWidth="true" style="3" width="13.36328125" collapsed="true"/>
    <col min="11" max="11" bestFit="true" customWidth="true" style="3" width="26.0" collapsed="true"/>
    <col min="12" max="12" bestFit="true" customWidth="true" style="3" width="19.453125" collapsed="true"/>
    <col min="13" max="13" bestFit="true" customWidth="true" style="3" width="18.1796875" collapsed="true"/>
    <col min="14" max="14" bestFit="true" customWidth="true" style="3" width="19.453125" collapsed="true"/>
    <col min="15" max="15" customWidth="true" style="3" width="17.6328125" collapsed="true"/>
    <col min="16" max="16" bestFit="true" customWidth="true" style="3" width="16.81640625" collapsed="true"/>
    <col min="17" max="17" bestFit="true" customWidth="true" style="3" width="16.7265625" collapsed="true"/>
    <col min="18" max="18" bestFit="true" customWidth="true" style="3" width="13.54296875" collapsed="true"/>
    <col min="19" max="19" bestFit="true" customWidth="true" style="3" width="31.54296875" collapsed="true"/>
    <col min="20" max="20" bestFit="true" customWidth="true" style="3" width="16.453125" collapsed="true"/>
    <col min="21" max="21" bestFit="true" customWidth="true" style="3" width="17.26953125" collapsed="true"/>
    <col min="22" max="22" bestFit="true" customWidth="true" style="3" width="12.0" collapsed="true"/>
    <col min="23" max="23" bestFit="true" customWidth="true" style="3" width="13.0" collapsed="true"/>
    <col min="24" max="24" bestFit="true" customWidth="true" style="3" width="13.54296875" collapsed="true"/>
    <col min="25" max="25" customWidth="true" style="3" width="13.0" collapsed="true"/>
    <col min="26" max="27" customWidth="true" style="3" width="12.26953125" collapsed="true"/>
    <col min="28" max="28" bestFit="true" customWidth="true" style="3" width="34.453125" collapsed="true"/>
    <col min="29" max="30" bestFit="true" customWidth="true" style="3" width="13.0" collapsed="true"/>
    <col min="31" max="32" bestFit="true" customWidth="true" style="3" width="9.81640625" collapsed="true"/>
    <col min="33" max="33" bestFit="true" customWidth="true" style="3" width="12.81640625" collapsed="true"/>
    <col min="34" max="34" bestFit="true" customWidth="true" style="3" width="11.453125" collapsed="true"/>
    <col min="35" max="35" bestFit="true" customWidth="true" style="3" width="13.0" collapsed="true"/>
    <col min="36" max="36" bestFit="true" customWidth="true" style="3" width="9.81640625" collapsed="true"/>
    <col min="37" max="37" bestFit="true" customWidth="true" style="3" width="10.0" collapsed="true"/>
    <col min="38" max="38" bestFit="true" customWidth="true" style="3" width="13.0" collapsed="true"/>
    <col min="39" max="16384" style="3" width="8.81640625" collapsed="true"/>
  </cols>
  <sheetData>
    <row r="1" spans="1:66" x14ac:dyDescent="0.3">
      <c r="A1" s="5" t="s">
        <v>0</v>
      </c>
      <c r="B1" s="5" t="s">
        <v>1</v>
      </c>
      <c r="C1" s="5" t="s">
        <v>2</v>
      </c>
      <c r="D1" s="5" t="s">
        <v>3</v>
      </c>
      <c r="E1" s="5" t="s">
        <v>4</v>
      </c>
      <c r="F1" s="5" t="s">
        <v>5</v>
      </c>
      <c r="G1" s="5" t="s">
        <v>6</v>
      </c>
      <c r="H1" s="5" t="s">
        <v>7</v>
      </c>
      <c r="I1" s="5" t="s">
        <v>8</v>
      </c>
      <c r="J1" s="5" t="s">
        <v>12</v>
      </c>
      <c r="K1" s="5" t="s">
        <v>13</v>
      </c>
      <c r="L1" s="5" t="s">
        <v>14</v>
      </c>
      <c r="M1" s="5" t="s">
        <v>15</v>
      </c>
      <c r="N1" s="5" t="s">
        <v>144</v>
      </c>
      <c r="O1" s="5" t="s">
        <v>145</v>
      </c>
      <c r="P1" s="5" t="s">
        <v>146</v>
      </c>
      <c r="Q1" s="5" t="s">
        <v>147</v>
      </c>
      <c r="R1" s="5" t="s">
        <v>148</v>
      </c>
      <c r="S1" s="5" t="s">
        <v>161</v>
      </c>
      <c r="T1" s="5" t="s">
        <v>162</v>
      </c>
      <c r="U1" s="5" t="s">
        <v>163</v>
      </c>
      <c r="V1" s="9"/>
      <c r="W1" s="9"/>
      <c r="X1" s="9"/>
      <c r="Y1" s="9"/>
      <c r="Z1" s="9"/>
      <c r="AA1" s="9"/>
      <c r="AB1" s="9"/>
      <c r="AC1" s="9"/>
      <c r="AD1" s="9"/>
      <c r="AE1" s="9"/>
      <c r="AF1" s="9"/>
      <c r="AG1" s="9"/>
      <c r="AH1" s="9"/>
      <c r="AI1" s="9"/>
      <c r="AJ1" s="9"/>
      <c r="AK1" s="9"/>
    </row>
    <row r="2" spans="1:66" s="4" customFormat="1" ht="26" x14ac:dyDescent="0.3">
      <c r="A2" s="73" t="s">
        <v>9</v>
      </c>
      <c r="B2" s="73" t="s">
        <v>10</v>
      </c>
      <c r="C2" s="74" t="s">
        <v>37</v>
      </c>
      <c r="D2" s="73" t="s">
        <v>38</v>
      </c>
      <c r="E2" s="73" t="s">
        <v>170</v>
      </c>
      <c r="F2" s="75" t="s">
        <v>17</v>
      </c>
      <c r="G2" s="73" t="s">
        <v>40</v>
      </c>
      <c r="H2" s="74" t="s">
        <v>46</v>
      </c>
      <c r="I2" s="75" t="s">
        <v>40</v>
      </c>
      <c r="J2" s="73" t="s">
        <v>58</v>
      </c>
      <c r="K2" s="98" t="s">
        <v>134</v>
      </c>
      <c r="L2" s="98" t="s">
        <v>135</v>
      </c>
      <c r="M2" s="98" t="s">
        <v>139</v>
      </c>
      <c r="N2" s="98" t="s">
        <v>38</v>
      </c>
      <c r="O2" s="98" t="s">
        <v>39</v>
      </c>
      <c r="P2" s="55"/>
      <c r="Q2" s="55"/>
      <c r="R2" s="55"/>
      <c r="S2" s="55"/>
      <c r="T2" s="55"/>
      <c r="U2" s="55"/>
      <c r="V2" s="11"/>
      <c r="W2" s="29"/>
      <c r="X2" s="11"/>
      <c r="Y2" s="11"/>
      <c r="Z2" s="10"/>
      <c r="AA2" s="10"/>
      <c r="AB2" s="29"/>
      <c r="AC2" s="29"/>
      <c r="AD2" s="29"/>
      <c r="AE2" s="29"/>
      <c r="AF2" s="29"/>
      <c r="AG2" s="29"/>
      <c r="AH2" s="29"/>
      <c r="AI2" s="29"/>
      <c r="AJ2" s="29"/>
      <c r="AK2" s="29"/>
      <c r="AL2" s="9"/>
      <c r="AM2" s="9"/>
      <c r="AN2" s="9"/>
      <c r="AO2" s="9"/>
      <c r="AP2" s="9"/>
      <c r="AQ2" s="9"/>
      <c r="AR2" s="9"/>
      <c r="AS2" s="3"/>
      <c r="AT2" s="3"/>
      <c r="AU2" s="3"/>
      <c r="AV2" s="3"/>
      <c r="AW2" s="3"/>
      <c r="AX2" s="3"/>
      <c r="AY2" s="3"/>
      <c r="AZ2" s="3"/>
      <c r="BA2" s="3"/>
      <c r="BB2" s="3"/>
      <c r="BC2" s="3"/>
      <c r="BD2" s="3"/>
      <c r="BE2" s="3"/>
      <c r="BF2" s="3"/>
      <c r="BG2" s="3"/>
      <c r="BH2" s="3"/>
      <c r="BI2" s="3"/>
      <c r="BJ2" s="3"/>
      <c r="BK2" s="3"/>
      <c r="BL2" s="3"/>
      <c r="BM2" s="3"/>
      <c r="BN2" s="3"/>
    </row>
    <row r="3" spans="1:66" ht="14.5" x14ac:dyDescent="0.35">
      <c r="A3" s="3">
        <v>0</v>
      </c>
      <c r="B3" s="44">
        <v>1</v>
      </c>
      <c r="C3" s="115" t="s">
        <v>149</v>
      </c>
      <c r="D3" s="45" t="s">
        <v>21</v>
      </c>
      <c r="E3" s="46" t="s">
        <v>171</v>
      </c>
      <c r="F3" s="76" t="s">
        <v>61</v>
      </c>
      <c r="G3" s="37" t="s">
        <v>120</v>
      </c>
      <c r="H3" s="53"/>
      <c r="I3" s="54"/>
      <c r="J3" t="s">
        <v>177</v>
      </c>
      <c r="K3" s="99">
        <f>G3*PreCondition!E26</f>
        <v>8</v>
      </c>
      <c r="L3" s="13">
        <f>PreCondition!D26</f>
        <v>0.5</v>
      </c>
      <c r="M3" s="13" t="s">
        <v>140</v>
      </c>
      <c r="N3" s="13" t="s">
        <v>21</v>
      </c>
      <c r="O3" s="9" t="s">
        <v>158</v>
      </c>
      <c r="P3" s="50"/>
      <c r="Q3" s="49"/>
      <c r="R3" s="48"/>
      <c r="S3" s="48"/>
      <c r="T3" s="48"/>
      <c r="U3" s="48"/>
      <c r="V3" s="16"/>
      <c r="W3" s="16"/>
      <c r="X3" s="16"/>
      <c r="Y3" s="16"/>
      <c r="Z3" s="13"/>
      <c r="AA3" s="30"/>
      <c r="AB3" s="30"/>
      <c r="AC3" s="32"/>
      <c r="AD3" s="32"/>
      <c r="AE3" s="32"/>
      <c r="AF3" s="32"/>
      <c r="AG3" s="31"/>
      <c r="AH3" s="16"/>
      <c r="AI3" s="32"/>
      <c r="AJ3" s="16"/>
      <c r="AK3" s="32"/>
      <c r="AL3" s="9"/>
      <c r="AM3" s="9"/>
      <c r="AN3" s="9"/>
      <c r="AO3" s="9"/>
      <c r="AP3" s="9"/>
      <c r="AQ3" s="9"/>
      <c r="AR3" s="9"/>
    </row>
    <row r="4" spans="1:66" x14ac:dyDescent="0.3">
      <c r="A4" s="3">
        <v>1</v>
      </c>
      <c r="B4" s="6"/>
      <c r="C4" s="6"/>
      <c r="D4" s="6"/>
      <c r="E4" s="6"/>
      <c r="F4" s="6"/>
      <c r="G4" s="55"/>
      <c r="H4" s="55"/>
      <c r="I4" s="57"/>
      <c r="J4" s="55"/>
      <c r="K4" s="55"/>
      <c r="L4" s="55"/>
      <c r="M4" s="55"/>
      <c r="N4" s="55"/>
      <c r="O4" s="55"/>
      <c r="P4" s="55"/>
      <c r="Q4" s="55"/>
      <c r="R4" s="55"/>
      <c r="S4" s="55"/>
      <c r="T4" s="55"/>
      <c r="U4" s="55"/>
      <c r="V4" s="26"/>
      <c r="W4" s="26"/>
      <c r="X4" s="26"/>
      <c r="Y4" s="26"/>
      <c r="Z4" s="26"/>
      <c r="AA4" s="26"/>
      <c r="AB4" s="12"/>
      <c r="AC4" s="12"/>
      <c r="AD4" s="25"/>
      <c r="AE4" s="25"/>
      <c r="AF4" s="25"/>
      <c r="AG4" s="25"/>
      <c r="AH4" s="25"/>
      <c r="AI4" s="25"/>
      <c r="AJ4" s="27"/>
      <c r="AK4" s="25"/>
      <c r="AL4" s="9"/>
      <c r="AM4" s="9"/>
      <c r="AN4" s="9"/>
      <c r="AO4" s="9"/>
      <c r="AP4" s="9"/>
      <c r="AQ4" s="9"/>
      <c r="AR4" s="9"/>
    </row>
    <row r="5" spans="1:66" x14ac:dyDescent="0.3">
      <c r="A5" s="3">
        <v>2</v>
      </c>
      <c r="B5" s="7" t="s">
        <v>18</v>
      </c>
      <c r="C5" s="7" t="s">
        <v>18</v>
      </c>
      <c r="D5" s="7" t="s">
        <v>18</v>
      </c>
      <c r="E5" s="7" t="s">
        <v>18</v>
      </c>
      <c r="F5" s="7" t="s">
        <v>18</v>
      </c>
      <c r="G5" s="7" t="s">
        <v>18</v>
      </c>
      <c r="H5" s="13"/>
      <c r="I5" s="13"/>
      <c r="J5" s="13"/>
      <c r="L5" s="13"/>
      <c r="M5" s="13"/>
      <c r="N5" s="13"/>
      <c r="O5" s="13"/>
      <c r="P5" s="9"/>
      <c r="Q5" s="13"/>
      <c r="R5" s="12"/>
      <c r="S5" s="25"/>
      <c r="T5" s="12"/>
      <c r="U5" s="15"/>
      <c r="V5" s="15"/>
      <c r="W5" s="15"/>
      <c r="X5" s="15"/>
      <c r="Y5" s="15"/>
      <c r="Z5" s="15"/>
      <c r="AA5" s="15"/>
      <c r="AB5" s="13"/>
      <c r="AC5" s="13"/>
      <c r="AD5" s="16"/>
      <c r="AE5" s="16"/>
      <c r="AF5" s="16"/>
      <c r="AG5" s="16"/>
      <c r="AH5" s="16"/>
      <c r="AI5" s="16"/>
      <c r="AJ5" s="17"/>
      <c r="AK5" s="16"/>
    </row>
    <row r="6" spans="1:66" x14ac:dyDescent="0.3">
      <c r="A6" s="3">
        <v>3</v>
      </c>
      <c r="B6" s="7" t="s">
        <v>18</v>
      </c>
      <c r="C6" s="7" t="s">
        <v>18</v>
      </c>
      <c r="D6" s="7" t="s">
        <v>18</v>
      </c>
      <c r="E6" s="7" t="s">
        <v>18</v>
      </c>
      <c r="F6" s="7" t="s">
        <v>18</v>
      </c>
      <c r="G6" s="7" t="s">
        <v>18</v>
      </c>
      <c r="H6" s="13"/>
      <c r="I6" s="13"/>
      <c r="J6" s="13"/>
      <c r="M6" s="26"/>
      <c r="N6" s="13"/>
      <c r="O6" s="13"/>
      <c r="P6" s="9"/>
      <c r="Q6" s="13"/>
      <c r="R6" s="12"/>
      <c r="S6" s="26"/>
      <c r="T6" s="12"/>
      <c r="U6" s="13"/>
      <c r="V6" s="13"/>
      <c r="W6" s="13"/>
      <c r="X6" s="13"/>
      <c r="Y6" s="13"/>
      <c r="Z6" s="13"/>
      <c r="AA6" s="13"/>
      <c r="AB6" s="12"/>
      <c r="AC6" s="12"/>
      <c r="AD6" s="12"/>
      <c r="AE6" s="13"/>
      <c r="AF6" s="13"/>
      <c r="AG6" s="13"/>
      <c r="AH6" s="13"/>
      <c r="AI6" s="13"/>
      <c r="AJ6" s="13"/>
      <c r="AK6" s="13"/>
    </row>
    <row r="7" spans="1:66" x14ac:dyDescent="0.3">
      <c r="A7" s="3">
        <v>4</v>
      </c>
      <c r="B7" s="7" t="s">
        <v>18</v>
      </c>
      <c r="C7" s="7" t="s">
        <v>18</v>
      </c>
      <c r="D7" s="7" t="s">
        <v>18</v>
      </c>
      <c r="E7" s="7" t="s">
        <v>18</v>
      </c>
      <c r="F7" s="7" t="s">
        <v>18</v>
      </c>
      <c r="G7" s="7" t="s">
        <v>18</v>
      </c>
      <c r="H7" s="7" t="s">
        <v>18</v>
      </c>
      <c r="I7" s="7" t="s">
        <v>18</v>
      </c>
      <c r="J7" s="13"/>
      <c r="M7" s="9"/>
      <c r="N7" s="13"/>
      <c r="O7" s="13"/>
      <c r="P7" s="13"/>
      <c r="Q7" s="9"/>
      <c r="R7" s="9"/>
      <c r="S7" s="12"/>
      <c r="T7" s="28"/>
      <c r="U7" s="13"/>
      <c r="V7" s="13"/>
      <c r="W7" s="13"/>
      <c r="X7" s="13"/>
      <c r="Y7" s="13"/>
      <c r="Z7" s="13"/>
      <c r="AA7" s="13"/>
      <c r="AB7" s="12"/>
      <c r="AC7" s="12"/>
      <c r="AD7" s="12"/>
      <c r="AE7" s="13"/>
      <c r="AF7" s="13"/>
      <c r="AG7" s="13"/>
      <c r="AH7" s="13"/>
      <c r="AI7" s="13"/>
      <c r="AJ7" s="13"/>
      <c r="AK7" s="13"/>
    </row>
    <row r="8" spans="1:66" x14ac:dyDescent="0.3">
      <c r="A8" s="3">
        <v>5</v>
      </c>
      <c r="B8" s="68" t="s">
        <v>44</v>
      </c>
      <c r="C8" s="68" t="s">
        <v>43</v>
      </c>
      <c r="D8" s="68" t="s">
        <v>42</v>
      </c>
      <c r="E8" s="68" t="s">
        <v>45</v>
      </c>
      <c r="F8" s="68" t="s">
        <v>42</v>
      </c>
      <c r="G8" s="68" t="s">
        <v>129</v>
      </c>
      <c r="H8" s="68" t="s">
        <v>138</v>
      </c>
      <c r="I8" s="2"/>
      <c r="J8" s="34"/>
      <c r="M8" s="59"/>
      <c r="N8" s="58"/>
      <c r="O8" s="59"/>
      <c r="P8" s="59"/>
      <c r="Q8" s="59"/>
      <c r="R8" s="59"/>
      <c r="S8" s="13"/>
      <c r="T8" s="13"/>
      <c r="U8" s="13"/>
      <c r="V8" s="60"/>
      <c r="W8" s="60"/>
      <c r="X8" s="60"/>
      <c r="Y8" s="61"/>
      <c r="Z8" s="13"/>
      <c r="AA8" s="13"/>
      <c r="AB8" s="12"/>
      <c r="AC8" s="12"/>
      <c r="AD8" s="12"/>
      <c r="AE8" s="13"/>
      <c r="AF8" s="13"/>
      <c r="AG8" s="13"/>
      <c r="AH8" s="13"/>
      <c r="AI8" s="13"/>
      <c r="AJ8" s="13"/>
      <c r="AK8" s="13"/>
    </row>
    <row r="9" spans="1:66" ht="14.5" x14ac:dyDescent="0.35">
      <c r="A9" s="3">
        <v>6</v>
      </c>
      <c r="B9" s="116" t="s">
        <v>150</v>
      </c>
      <c r="C9" s="88">
        <f>G3*PreCondition!E5</f>
        <v>2</v>
      </c>
      <c r="D9" s="86">
        <v>2</v>
      </c>
      <c r="E9" s="89" t="s">
        <v>62</v>
      </c>
      <c r="F9" s="89" t="s">
        <v>62</v>
      </c>
      <c r="G9" s="67">
        <v>700</v>
      </c>
      <c r="H9" s="18">
        <f>D9*G9</f>
        <v>1400</v>
      </c>
      <c r="I9" s="67"/>
      <c r="J9" s="62"/>
      <c r="M9" s="63"/>
      <c r="N9" s="64"/>
      <c r="O9" s="62"/>
      <c r="P9" s="64"/>
      <c r="Q9" s="65"/>
      <c r="R9" s="65"/>
      <c r="S9" s="13"/>
      <c r="T9" s="13"/>
      <c r="U9" s="13"/>
      <c r="V9" s="65"/>
      <c r="W9" s="65"/>
      <c r="X9" s="65"/>
      <c r="Y9" s="13"/>
      <c r="Z9" s="13"/>
      <c r="AA9" s="13"/>
      <c r="AB9" s="12"/>
      <c r="AC9" s="12"/>
      <c r="AD9" s="12"/>
      <c r="AE9" s="13"/>
      <c r="AF9" s="13"/>
      <c r="AG9" s="13"/>
      <c r="AH9" s="33"/>
      <c r="AI9" s="33"/>
      <c r="AJ9" s="13"/>
      <c r="AK9" s="13"/>
    </row>
    <row r="10" spans="1:66" ht="14.5" x14ac:dyDescent="0.35">
      <c r="A10" s="3">
        <v>7</v>
      </c>
      <c r="B10" s="116" t="s">
        <v>151</v>
      </c>
      <c r="C10" s="88">
        <f>G3*PreCondition!E6</f>
        <v>6</v>
      </c>
      <c r="D10" s="86">
        <v>6</v>
      </c>
      <c r="E10" s="89" t="s">
        <v>62</v>
      </c>
      <c r="F10" s="89" t="s">
        <v>62</v>
      </c>
      <c r="G10" s="67">
        <v>600</v>
      </c>
      <c r="H10" s="18">
        <f t="shared" ref="H10:H12" si="0">D10*G10</f>
        <v>3600</v>
      </c>
      <c r="I10" s="14"/>
      <c r="J10" s="13"/>
      <c r="M10" s="13"/>
      <c r="N10" s="13"/>
      <c r="O10" s="13"/>
      <c r="P10" s="65"/>
      <c r="Q10" s="65"/>
      <c r="R10" s="65"/>
      <c r="S10" s="13"/>
      <c r="T10" s="13"/>
      <c r="U10" s="13"/>
      <c r="V10" s="65"/>
      <c r="W10" s="65"/>
      <c r="X10" s="65"/>
      <c r="Y10" s="13"/>
      <c r="Z10" s="13"/>
      <c r="AA10" s="13"/>
      <c r="AB10" s="12"/>
      <c r="AC10" s="12"/>
      <c r="AD10" s="12"/>
      <c r="AE10" s="13"/>
      <c r="AF10" s="13"/>
      <c r="AG10" s="13"/>
      <c r="AH10" s="13"/>
      <c r="AI10" s="13"/>
      <c r="AJ10" s="13"/>
      <c r="AK10" s="13"/>
    </row>
    <row r="11" spans="1:66" ht="14.5" x14ac:dyDescent="0.35">
      <c r="A11" s="3">
        <v>8</v>
      </c>
      <c r="B11" s="117" t="s">
        <v>152</v>
      </c>
      <c r="C11" s="88">
        <f>G3*PreCondition!E7</f>
        <v>4</v>
      </c>
      <c r="D11" s="86">
        <v>4</v>
      </c>
      <c r="E11" s="89" t="s">
        <v>62</v>
      </c>
      <c r="F11" s="89" t="s">
        <v>62</v>
      </c>
      <c r="G11" s="67">
        <v>625.46</v>
      </c>
      <c r="H11" s="18">
        <f t="shared" si="0"/>
        <v>2501.84</v>
      </c>
      <c r="I11" s="14"/>
      <c r="J11" s="13"/>
      <c r="M11" s="13"/>
      <c r="N11" s="13"/>
      <c r="O11" s="13"/>
      <c r="P11" s="65"/>
      <c r="Q11" s="65"/>
      <c r="R11" s="65"/>
      <c r="S11" s="13"/>
      <c r="T11" s="13"/>
      <c r="U11" s="13"/>
      <c r="V11" s="65"/>
      <c r="W11" s="65"/>
      <c r="X11" s="65"/>
      <c r="Y11" s="13"/>
      <c r="Z11" s="13"/>
      <c r="AA11" s="13"/>
      <c r="AB11" s="12"/>
      <c r="AC11" s="12"/>
      <c r="AD11" s="34"/>
      <c r="AE11" s="13"/>
      <c r="AF11" s="13"/>
      <c r="AG11" s="13"/>
      <c r="AH11" s="13"/>
      <c r="AI11" s="13"/>
      <c r="AJ11" s="13"/>
      <c r="AK11" s="13"/>
    </row>
    <row r="12" spans="1:66" ht="14.5" x14ac:dyDescent="0.35">
      <c r="A12" s="3">
        <v>9</v>
      </c>
      <c r="B12" s="116" t="s">
        <v>153</v>
      </c>
      <c r="C12" s="88">
        <f>G3*PreCondition!E8</f>
        <v>8</v>
      </c>
      <c r="D12" s="86">
        <v>8</v>
      </c>
      <c r="E12" s="89" t="s">
        <v>62</v>
      </c>
      <c r="F12" s="89" t="s">
        <v>62</v>
      </c>
      <c r="G12" s="67">
        <v>75.48</v>
      </c>
      <c r="H12" s="18">
        <f t="shared" si="0"/>
        <v>603.84</v>
      </c>
      <c r="I12" s="14"/>
      <c r="J12" s="13"/>
      <c r="K12" s="13"/>
      <c r="L12" s="13"/>
      <c r="M12" s="13"/>
      <c r="N12" s="13"/>
      <c r="O12" s="13"/>
      <c r="P12" s="65"/>
      <c r="Q12" s="65"/>
      <c r="R12" s="65"/>
      <c r="S12" s="13"/>
      <c r="T12" s="13"/>
      <c r="U12" s="13"/>
      <c r="V12" s="65"/>
      <c r="W12" s="65"/>
      <c r="X12" s="65"/>
      <c r="Y12" s="13"/>
      <c r="Z12" s="13"/>
      <c r="AA12" s="13"/>
      <c r="AB12" s="12"/>
      <c r="AC12" s="12"/>
      <c r="AD12" s="34"/>
      <c r="AE12" s="13"/>
      <c r="AF12" s="13"/>
      <c r="AG12" s="13"/>
      <c r="AH12" s="13"/>
      <c r="AI12" s="13"/>
      <c r="AJ12" s="13"/>
      <c r="AK12" s="13"/>
    </row>
    <row r="13" spans="1:66" s="8" customFormat="1" ht="14.5" x14ac:dyDescent="0.35">
      <c r="A13" s="3">
        <v>9</v>
      </c>
      <c r="B13" s="69"/>
      <c r="C13" s="69"/>
      <c r="D13" s="69"/>
      <c r="E13" s="85"/>
      <c r="F13" s="69"/>
      <c r="G13" s="7"/>
      <c r="H13" s="1"/>
      <c r="I13" s="1"/>
      <c r="J13" s="19"/>
      <c r="K13" s="65"/>
      <c r="L13" s="64"/>
      <c r="M13" s="66"/>
      <c r="N13" s="64"/>
      <c r="O13" s="64"/>
      <c r="P13" s="147" t="s">
        <v>159</v>
      </c>
      <c r="Q13" s="147"/>
      <c r="R13" s="147"/>
      <c r="S13" s="148" t="s">
        <v>160</v>
      </c>
      <c r="T13" s="148"/>
      <c r="U13" s="148"/>
      <c r="V13" s="65"/>
      <c r="W13" s="65"/>
      <c r="X13" s="65"/>
      <c r="Y13" s="13"/>
      <c r="Z13" s="35"/>
      <c r="AA13" s="35"/>
      <c r="AB13" s="35"/>
      <c r="AC13" s="35"/>
      <c r="AD13" s="35"/>
      <c r="AE13" s="35"/>
      <c r="AF13" s="35"/>
      <c r="AG13" s="35"/>
      <c r="AH13" s="35"/>
      <c r="AI13" s="35"/>
      <c r="AJ13" s="35"/>
      <c r="AK13" s="36"/>
    </row>
    <row r="14" spans="1:66" x14ac:dyDescent="0.3">
      <c r="A14" s="3">
        <v>10</v>
      </c>
      <c r="B14" s="71"/>
      <c r="C14" s="71" t="s">
        <v>18</v>
      </c>
      <c r="D14" s="71" t="s">
        <v>18</v>
      </c>
      <c r="E14" s="71" t="s">
        <v>18</v>
      </c>
      <c r="F14" s="72"/>
      <c r="G14" s="38"/>
      <c r="H14" s="114">
        <f>SUM(H9:H13)</f>
        <v>8105.68</v>
      </c>
      <c r="I14" s="2"/>
      <c r="J14" s="56"/>
      <c r="K14" s="90" t="s">
        <v>47</v>
      </c>
      <c r="L14" s="90" t="s">
        <v>48</v>
      </c>
      <c r="M14" s="34"/>
      <c r="N14" s="73" t="s">
        <v>9</v>
      </c>
      <c r="O14" s="73" t="s">
        <v>11</v>
      </c>
      <c r="P14" s="121" t="s">
        <v>141</v>
      </c>
      <c r="Q14" s="122" t="s">
        <v>142</v>
      </c>
      <c r="R14" s="122" t="s">
        <v>143</v>
      </c>
      <c r="S14" s="121" t="s">
        <v>141</v>
      </c>
      <c r="T14" s="122" t="s">
        <v>142</v>
      </c>
      <c r="U14" s="122" t="s">
        <v>143</v>
      </c>
      <c r="V14" s="65"/>
      <c r="W14" s="65"/>
      <c r="X14" s="65"/>
      <c r="Y14" s="13"/>
      <c r="Z14" s="13"/>
      <c r="AA14" s="13"/>
      <c r="AB14" s="13"/>
      <c r="AC14" s="13"/>
      <c r="AD14" s="13"/>
      <c r="AE14" s="13"/>
      <c r="AF14" s="13"/>
      <c r="AG14" s="13"/>
      <c r="AH14" s="13"/>
      <c r="AI14" s="13"/>
      <c r="AJ14" s="13"/>
      <c r="AK14" s="36"/>
    </row>
    <row r="15" spans="1:66" ht="14.5" x14ac:dyDescent="0.35">
      <c r="A15" s="3">
        <v>11</v>
      </c>
      <c r="B15" s="7" t="s">
        <v>18</v>
      </c>
      <c r="C15" s="7" t="s">
        <v>18</v>
      </c>
      <c r="D15" s="7" t="s">
        <v>18</v>
      </c>
      <c r="E15" s="7" t="s">
        <v>18</v>
      </c>
      <c r="F15" s="7" t="s">
        <v>18</v>
      </c>
      <c r="G15" s="7" t="s">
        <v>18</v>
      </c>
      <c r="H15" s="7" t="s">
        <v>18</v>
      </c>
      <c r="I15" s="7" t="s">
        <v>18</v>
      </c>
      <c r="J15" s="16"/>
      <c r="K15" s="67" t="s">
        <v>49</v>
      </c>
      <c r="L15" s="100">
        <f>(D9*PreCondition!F5)+(PreCondition!F6*QPR_TC01!D10)+(QPR_TC01!D11*PreCondition!F7)+(PreCondition!F8*QPR_TC01!D12)</f>
        <v>8105.68</v>
      </c>
      <c r="M15" s="13"/>
      <c r="N15" s="67">
        <v>0</v>
      </c>
      <c r="O15" s="118" t="s">
        <v>149</v>
      </c>
      <c r="P15" s="67"/>
      <c r="Q15" s="67"/>
      <c r="R15" s="67"/>
      <c r="S15" t="s">
        <v>211</v>
      </c>
      <c r="T15" t="s">
        <v>211</v>
      </c>
      <c r="U15" t="s">
        <v>212</v>
      </c>
      <c r="V15" s="65"/>
      <c r="W15" s="65"/>
      <c r="X15" s="65"/>
      <c r="Y15" s="13"/>
      <c r="Z15" s="13"/>
      <c r="AA15" s="13"/>
      <c r="AB15" s="13"/>
      <c r="AC15" s="13"/>
      <c r="AD15" s="13"/>
      <c r="AE15" s="13"/>
      <c r="AF15" s="13"/>
      <c r="AG15" s="13"/>
      <c r="AH15" s="13"/>
      <c r="AI15" s="13"/>
      <c r="AJ15" s="13"/>
      <c r="AK15" s="36"/>
    </row>
    <row r="16" spans="1:66" ht="14.5" x14ac:dyDescent="0.35">
      <c r="A16" s="3">
        <v>12</v>
      </c>
      <c r="B16" s="7" t="s">
        <v>18</v>
      </c>
      <c r="C16" s="7" t="s">
        <v>18</v>
      </c>
      <c r="D16" s="7" t="s">
        <v>18</v>
      </c>
      <c r="E16" s="7" t="s">
        <v>18</v>
      </c>
      <c r="F16" s="7" t="s">
        <v>18</v>
      </c>
      <c r="G16" s="7" t="s">
        <v>18</v>
      </c>
      <c r="H16" s="7" t="s">
        <v>18</v>
      </c>
      <c r="I16" s="7" t="s">
        <v>18</v>
      </c>
      <c r="J16" s="16"/>
      <c r="K16" s="67" t="s">
        <v>50</v>
      </c>
      <c r="L16" s="100">
        <f>G3*PreCondition!L13</f>
        <v>200</v>
      </c>
      <c r="M16" s="13"/>
      <c r="N16" s="67">
        <v>1</v>
      </c>
      <c r="O16" s="116" t="s">
        <v>150</v>
      </c>
      <c r="P16" s="67"/>
      <c r="Q16" s="67"/>
      <c r="R16" s="67"/>
      <c r="S16" t="s">
        <v>213</v>
      </c>
      <c r="T16" t="s">
        <v>213</v>
      </c>
      <c r="U16" t="s">
        <v>214</v>
      </c>
      <c r="V16" s="65"/>
      <c r="W16" s="65"/>
      <c r="X16" s="65"/>
      <c r="Y16" s="13"/>
      <c r="Z16" s="13"/>
      <c r="AA16" s="13"/>
      <c r="AB16" s="13"/>
      <c r="AC16" s="13"/>
      <c r="AD16" s="13"/>
      <c r="AE16" s="13"/>
      <c r="AF16" s="13"/>
      <c r="AG16" s="13"/>
      <c r="AH16" s="13"/>
      <c r="AI16" s="13"/>
      <c r="AJ16" s="13"/>
      <c r="AK16" s="36"/>
    </row>
    <row r="17" spans="1:37" ht="14.5" x14ac:dyDescent="0.35">
      <c r="A17" s="3">
        <v>13</v>
      </c>
      <c r="B17" s="7" t="s">
        <v>18</v>
      </c>
      <c r="C17" s="7" t="s">
        <v>18</v>
      </c>
      <c r="D17" s="7" t="s">
        <v>18</v>
      </c>
      <c r="E17" s="7" t="s">
        <v>18</v>
      </c>
      <c r="F17" s="7" t="s">
        <v>18</v>
      </c>
      <c r="G17" s="7" t="s">
        <v>18</v>
      </c>
      <c r="H17" s="7" t="s">
        <v>18</v>
      </c>
      <c r="I17" s="7" t="s">
        <v>18</v>
      </c>
      <c r="J17" s="16"/>
      <c r="K17" s="67" t="s">
        <v>51</v>
      </c>
      <c r="L17" s="109">
        <f>((L15*PreCondition!E13)/100)+(((L16+L18+L20)*PreCondition!E14)/100)</f>
        <v>830.81799999999998</v>
      </c>
      <c r="M17" s="13"/>
      <c r="N17" s="67">
        <v>2</v>
      </c>
      <c r="O17" s="116" t="s">
        <v>151</v>
      </c>
      <c r="P17" s="67"/>
      <c r="Q17" s="67"/>
      <c r="R17" s="67"/>
      <c r="S17" t="s">
        <v>215</v>
      </c>
      <c r="T17" t="s">
        <v>215</v>
      </c>
      <c r="U17" t="s">
        <v>216</v>
      </c>
      <c r="V17" s="65"/>
      <c r="W17" s="65"/>
      <c r="X17" s="65"/>
      <c r="Y17" s="13"/>
      <c r="Z17" s="13"/>
      <c r="AA17" s="13"/>
      <c r="AB17" s="13"/>
      <c r="AC17" s="13"/>
      <c r="AD17" s="13"/>
      <c r="AE17" s="13"/>
      <c r="AF17" s="13"/>
      <c r="AG17" s="13"/>
      <c r="AH17" s="13"/>
      <c r="AI17" s="13"/>
      <c r="AJ17" s="13"/>
      <c r="AK17" s="36"/>
    </row>
    <row r="18" spans="1:37" ht="14.5" x14ac:dyDescent="0.35">
      <c r="A18" s="3">
        <v>14</v>
      </c>
      <c r="B18" s="7" t="s">
        <v>18</v>
      </c>
      <c r="C18" s="7" t="s">
        <v>18</v>
      </c>
      <c r="D18" s="7" t="s">
        <v>18</v>
      </c>
      <c r="E18" s="7" t="s">
        <v>18</v>
      </c>
      <c r="F18" s="7" t="s">
        <v>18</v>
      </c>
      <c r="G18" s="7" t="s">
        <v>18</v>
      </c>
      <c r="H18" s="7" t="s">
        <v>18</v>
      </c>
      <c r="I18" s="7" t="s">
        <v>18</v>
      </c>
      <c r="J18" s="16"/>
      <c r="K18" s="67" t="s">
        <v>52</v>
      </c>
      <c r="L18" s="101">
        <f>(PreCondition!D26*PreCondition!F20)+(PreCondition!E26*PreCondition!F21*QPR_TC01!G3)</f>
        <v>35</v>
      </c>
      <c r="M18" s="13"/>
      <c r="N18" s="67">
        <v>3</v>
      </c>
      <c r="O18" s="119" t="s">
        <v>152</v>
      </c>
      <c r="P18" s="67"/>
      <c r="Q18" s="67"/>
      <c r="R18" s="67"/>
      <c r="S18" t="s">
        <v>217</v>
      </c>
      <c r="T18" t="s">
        <v>217</v>
      </c>
      <c r="U18" t="s">
        <v>218</v>
      </c>
      <c r="V18" s="65"/>
      <c r="W18" s="65"/>
      <c r="X18" s="65"/>
      <c r="Y18" s="13"/>
      <c r="Z18" s="13"/>
      <c r="AA18" s="13"/>
      <c r="AB18" s="13"/>
      <c r="AC18" s="13"/>
      <c r="AD18" s="13"/>
      <c r="AE18" s="13"/>
      <c r="AF18" s="13"/>
      <c r="AG18" s="13"/>
      <c r="AH18" s="13"/>
      <c r="AI18" s="13"/>
      <c r="AJ18" s="13"/>
      <c r="AK18" s="36"/>
    </row>
    <row r="19" spans="1:37" ht="14.5" x14ac:dyDescent="0.35">
      <c r="A19" s="3">
        <v>15</v>
      </c>
      <c r="B19" s="145" t="s">
        <v>122</v>
      </c>
      <c r="C19" s="146"/>
      <c r="D19" s="21"/>
      <c r="E19" s="22"/>
      <c r="F19" s="21"/>
      <c r="G19" s="22"/>
      <c r="H19" s="7" t="s">
        <v>18</v>
      </c>
      <c r="I19" s="7" t="s">
        <v>18</v>
      </c>
      <c r="J19" s="13"/>
      <c r="K19" s="67" t="s">
        <v>53</v>
      </c>
      <c r="L19" s="101">
        <v>0</v>
      </c>
      <c r="M19" s="13"/>
      <c r="N19" s="67">
        <v>4</v>
      </c>
      <c r="O19" s="116" t="s">
        <v>153</v>
      </c>
      <c r="P19" s="67"/>
      <c r="Q19" s="67"/>
      <c r="R19" s="67"/>
      <c r="S19" t="s">
        <v>219</v>
      </c>
      <c r="T19" t="s">
        <v>219</v>
      </c>
      <c r="U19" t="s">
        <v>220</v>
      </c>
      <c r="V19" s="13"/>
      <c r="W19" s="13"/>
      <c r="X19" s="13"/>
      <c r="Y19" s="13"/>
      <c r="Z19" s="13"/>
      <c r="AA19" s="13"/>
      <c r="AB19" s="13"/>
      <c r="AC19" s="13"/>
      <c r="AD19" s="13"/>
      <c r="AE19" s="13"/>
      <c r="AF19" s="13"/>
      <c r="AG19" s="13"/>
      <c r="AH19" s="13"/>
      <c r="AI19" s="13"/>
      <c r="AJ19" s="13"/>
      <c r="AK19" s="13"/>
    </row>
    <row r="20" spans="1:37" ht="14.5" x14ac:dyDescent="0.35">
      <c r="A20" s="3">
        <v>16</v>
      </c>
      <c r="B20" s="20" t="s">
        <v>19</v>
      </c>
      <c r="C20" s="20" t="s">
        <v>20</v>
      </c>
      <c r="D20" s="20"/>
      <c r="E20" s="20"/>
      <c r="F20" s="20"/>
      <c r="G20" s="20"/>
      <c r="H20" s="7" t="s">
        <v>18</v>
      </c>
      <c r="I20" s="7" t="s">
        <v>18</v>
      </c>
      <c r="J20" s="13"/>
      <c r="K20" s="67" t="s">
        <v>54</v>
      </c>
      <c r="L20" s="101">
        <f>(PreCondition!M14*((PreCondition!E26*QPR_TC01!G3)+PreCondition!D26))</f>
        <v>170</v>
      </c>
      <c r="M20" s="13"/>
      <c r="N20" s="67">
        <v>5</v>
      </c>
      <c r="O20" s="120" t="s">
        <v>154</v>
      </c>
      <c r="P20" s="67"/>
      <c r="Q20" s="67"/>
      <c r="R20" s="67"/>
      <c r="S20" t="s">
        <v>221</v>
      </c>
      <c r="T20" t="s">
        <v>221</v>
      </c>
      <c r="U20" t="s">
        <v>222</v>
      </c>
      <c r="V20" s="13"/>
      <c r="W20" s="13"/>
      <c r="X20" s="13"/>
      <c r="Y20" s="13"/>
      <c r="Z20" s="13"/>
      <c r="AA20" s="13"/>
      <c r="AB20" s="13"/>
      <c r="AC20" s="13"/>
      <c r="AD20" s="13"/>
      <c r="AE20" s="13"/>
      <c r="AF20" s="13"/>
      <c r="AG20" s="13"/>
      <c r="AH20" s="13"/>
      <c r="AI20" s="13"/>
      <c r="AJ20" s="13"/>
      <c r="AK20" s="13"/>
    </row>
    <row r="21" spans="1:37" ht="14.5" x14ac:dyDescent="0.35">
      <c r="A21" s="3">
        <v>17</v>
      </c>
      <c r="B21" s="47" t="s">
        <v>121</v>
      </c>
      <c r="C21" s="14" t="s">
        <v>25</v>
      </c>
      <c r="D21" s="14"/>
      <c r="E21" s="14"/>
      <c r="F21" s="47"/>
      <c r="G21" s="14"/>
      <c r="H21" s="7" t="s">
        <v>18</v>
      </c>
      <c r="I21" s="7" t="s">
        <v>18</v>
      </c>
      <c r="J21" s="13"/>
      <c r="K21" s="67" t="s">
        <v>55</v>
      </c>
      <c r="L21" s="111" t="s">
        <v>137</v>
      </c>
      <c r="M21" s="112"/>
      <c r="N21" s="67">
        <v>6</v>
      </c>
      <c r="O21" s="120" t="s">
        <v>155</v>
      </c>
      <c r="P21" s="67"/>
      <c r="Q21" s="67"/>
      <c r="R21" s="67"/>
      <c r="S21" t="s">
        <v>191</v>
      </c>
      <c r="T21" t="s">
        <v>191</v>
      </c>
      <c r="U21" t="s">
        <v>192</v>
      </c>
      <c r="V21" s="13"/>
      <c r="W21" s="13"/>
      <c r="X21" s="13"/>
      <c r="Y21" s="13"/>
      <c r="Z21" s="13"/>
      <c r="AA21" s="13"/>
      <c r="AB21" s="13"/>
      <c r="AC21" s="13"/>
      <c r="AD21" s="13"/>
      <c r="AE21" s="13"/>
      <c r="AF21" s="13"/>
      <c r="AG21" s="13"/>
      <c r="AH21" s="13"/>
      <c r="AI21" s="13"/>
      <c r="AJ21" s="13"/>
      <c r="AK21" s="13"/>
    </row>
    <row r="22" spans="1:37" ht="14.5" x14ac:dyDescent="0.35">
      <c r="A22" s="3">
        <v>18</v>
      </c>
      <c r="B22" s="47" t="s">
        <v>27</v>
      </c>
      <c r="C22" s="14" t="s">
        <v>26</v>
      </c>
      <c r="D22" s="14"/>
      <c r="E22" s="14"/>
      <c r="F22" s="47"/>
      <c r="G22" s="14"/>
      <c r="H22" s="7" t="s">
        <v>18</v>
      </c>
      <c r="I22" s="7" t="s">
        <v>18</v>
      </c>
      <c r="J22" s="13"/>
      <c r="K22" s="67" t="s">
        <v>56</v>
      </c>
      <c r="L22" s="87" t="str">
        <f>G3</f>
        <v>2</v>
      </c>
      <c r="M22" s="13"/>
      <c r="N22" s="67">
        <v>7</v>
      </c>
      <c r="O22" s="120" t="s">
        <v>156</v>
      </c>
      <c r="P22" s="67"/>
      <c r="Q22" s="67"/>
      <c r="R22" s="67"/>
      <c r="S22" t="s">
        <v>193</v>
      </c>
      <c r="T22" t="s">
        <v>193</v>
      </c>
      <c r="U22" t="s">
        <v>194</v>
      </c>
      <c r="V22" s="13"/>
      <c r="W22" s="13"/>
      <c r="X22" s="13"/>
      <c r="Y22" s="13"/>
      <c r="Z22" s="13"/>
      <c r="AA22" s="13"/>
      <c r="AB22" s="13"/>
      <c r="AC22" s="13"/>
      <c r="AD22" s="13"/>
      <c r="AE22" s="13"/>
      <c r="AF22" s="13"/>
      <c r="AG22" s="13"/>
      <c r="AH22" s="13"/>
      <c r="AI22" s="13"/>
      <c r="AJ22" s="13"/>
      <c r="AK22" s="13"/>
    </row>
    <row r="23" spans="1:37" ht="14.5" x14ac:dyDescent="0.35">
      <c r="A23" s="3">
        <v>19</v>
      </c>
      <c r="B23" s="14" t="s">
        <v>18</v>
      </c>
      <c r="C23" s="14" t="s">
        <v>18</v>
      </c>
      <c r="D23" s="23"/>
      <c r="E23" s="14"/>
      <c r="F23" s="14"/>
      <c r="G23" s="14"/>
      <c r="H23" s="7" t="s">
        <v>18</v>
      </c>
      <c r="I23" s="7" t="s">
        <v>18</v>
      </c>
      <c r="J23" s="13"/>
      <c r="K23" s="107" t="s">
        <v>57</v>
      </c>
      <c r="L23" s="113" t="s">
        <v>136</v>
      </c>
      <c r="M23" s="13"/>
      <c r="N23" s="67">
        <v>8</v>
      </c>
      <c r="O23" s="120" t="s">
        <v>157</v>
      </c>
      <c r="P23" s="67"/>
      <c r="Q23" s="67"/>
      <c r="R23" s="67"/>
      <c r="S23" t="s">
        <v>195</v>
      </c>
      <c r="T23" t="s">
        <v>195</v>
      </c>
      <c r="U23" t="s">
        <v>196</v>
      </c>
      <c r="V23" s="13"/>
      <c r="W23" s="13"/>
      <c r="X23" s="13"/>
      <c r="Y23" s="13"/>
      <c r="Z23" s="13"/>
      <c r="AA23" s="13"/>
      <c r="AB23" s="13"/>
      <c r="AC23" s="13"/>
      <c r="AD23" s="13"/>
      <c r="AE23" s="13"/>
      <c r="AF23" s="13"/>
      <c r="AG23" s="13"/>
      <c r="AH23" s="13"/>
      <c r="AI23" s="13"/>
      <c r="AJ23" s="13"/>
      <c r="AK23" s="13"/>
    </row>
    <row r="24" spans="1:37" x14ac:dyDescent="0.3">
      <c r="A24" s="3">
        <v>20</v>
      </c>
      <c r="B24" s="14" t="s">
        <v>18</v>
      </c>
      <c r="C24" s="14" t="s">
        <v>18</v>
      </c>
      <c r="D24" s="24" t="s">
        <v>18</v>
      </c>
      <c r="E24" s="14" t="s">
        <v>18</v>
      </c>
      <c r="F24" s="14"/>
      <c r="G24" s="14"/>
      <c r="H24" s="7" t="s">
        <v>18</v>
      </c>
      <c r="I24" s="7" t="s">
        <v>18</v>
      </c>
      <c r="J24" s="13"/>
      <c r="K24" s="13"/>
      <c r="L24" s="91"/>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row>
    <row r="25" spans="1:37" x14ac:dyDescent="0.3">
      <c r="A25" s="3">
        <v>21</v>
      </c>
      <c r="B25" s="7" t="s">
        <v>18</v>
      </c>
      <c r="C25" s="7" t="s">
        <v>18</v>
      </c>
      <c r="D25" s="7" t="s">
        <v>18</v>
      </c>
      <c r="E25" s="7" t="s">
        <v>18</v>
      </c>
      <c r="F25" s="7" t="s">
        <v>18</v>
      </c>
      <c r="G25" s="7" t="s">
        <v>18</v>
      </c>
      <c r="H25" s="7" t="s">
        <v>18</v>
      </c>
      <c r="I25" s="7" t="s">
        <v>18</v>
      </c>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row>
    <row r="26" spans="1:37" x14ac:dyDescent="0.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row>
  </sheetData>
  <mergeCells count="3">
    <mergeCell ref="B19:C19"/>
    <mergeCell ref="P13:R13"/>
    <mergeCell ref="S13:U13"/>
  </mergeCells>
  <phoneticPr fontId="1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9C1E7-54C4-40FE-A2A4-60016C9282A6}">
  <dimension ref="A1:BN26"/>
  <sheetViews>
    <sheetView topLeftCell="H7" workbookViewId="0">
      <selection activeCell="N13" sqref="N13:U23"/>
    </sheetView>
  </sheetViews>
  <sheetFormatPr defaultColWidth="8.81640625" defaultRowHeight="13" x14ac:dyDescent="0.3"/>
  <cols>
    <col min="1" max="1" bestFit="true" customWidth="true" style="3" width="8.7265625" collapsed="true"/>
    <col min="2" max="2" bestFit="true" customWidth="true" style="3" width="28.26953125" collapsed="true"/>
    <col min="3" max="3" bestFit="true" customWidth="true" style="3" width="19.7265625" collapsed="true"/>
    <col min="4" max="4" bestFit="true" customWidth="true" style="3" width="32.26953125" collapsed="true"/>
    <col min="5" max="5" bestFit="true" customWidth="true" style="3" width="19.26953125" collapsed="true"/>
    <col min="6" max="6" bestFit="true" customWidth="true" style="3" width="28.1796875" collapsed="true"/>
    <col min="7" max="7" bestFit="true" customWidth="true" style="3" width="15.1796875" collapsed="true"/>
    <col min="8" max="8" bestFit="true" customWidth="true" style="3" width="18.81640625" collapsed="true"/>
    <col min="9" max="9" bestFit="true" customWidth="true" style="3" width="20.0" collapsed="true"/>
    <col min="10" max="10" customWidth="true" style="3" width="13.36328125" collapsed="true"/>
    <col min="11" max="11" bestFit="true" customWidth="true" style="3" width="26.0" collapsed="true"/>
    <col min="12" max="12" bestFit="true" customWidth="true" style="3" width="19.453125" collapsed="true"/>
    <col min="13" max="13" bestFit="true" customWidth="true" style="3" width="18.1796875" collapsed="true"/>
    <col min="14" max="14" bestFit="true" customWidth="true" style="3" width="19.453125" collapsed="true"/>
    <col min="15" max="15" customWidth="true" style="3" width="17.6328125" collapsed="true"/>
    <col min="16" max="16" bestFit="true" customWidth="true" style="3" width="16.81640625" collapsed="true"/>
    <col min="17" max="17" bestFit="true" customWidth="true" style="3" width="16.7265625" collapsed="true"/>
    <col min="18" max="18" bestFit="true" customWidth="true" style="3" width="13.54296875" collapsed="true"/>
    <col min="19" max="19" bestFit="true" customWidth="true" style="3" width="31.54296875" collapsed="true"/>
    <col min="20" max="20" bestFit="true" customWidth="true" style="3" width="16.453125" collapsed="true"/>
    <col min="21" max="21" bestFit="true" customWidth="true" style="3" width="17.26953125" collapsed="true"/>
    <col min="22" max="22" bestFit="true" customWidth="true" style="3" width="12.0" collapsed="true"/>
    <col min="23" max="23" bestFit="true" customWidth="true" style="3" width="13.0" collapsed="true"/>
    <col min="24" max="24" bestFit="true" customWidth="true" style="3" width="13.54296875" collapsed="true"/>
    <col min="25" max="25" customWidth="true" style="3" width="13.0" collapsed="true"/>
    <col min="26" max="27" customWidth="true" style="3" width="12.26953125" collapsed="true"/>
    <col min="28" max="28" bestFit="true" customWidth="true" style="3" width="34.453125" collapsed="true"/>
    <col min="29" max="30" bestFit="true" customWidth="true" style="3" width="13.0" collapsed="true"/>
    <col min="31" max="32" bestFit="true" customWidth="true" style="3" width="9.81640625" collapsed="true"/>
    <col min="33" max="33" bestFit="true" customWidth="true" style="3" width="12.81640625" collapsed="true"/>
    <col min="34" max="34" bestFit="true" customWidth="true" style="3" width="11.453125" collapsed="true"/>
    <col min="35" max="35" bestFit="true" customWidth="true" style="3" width="13.0" collapsed="true"/>
    <col min="36" max="36" bestFit="true" customWidth="true" style="3" width="9.81640625" collapsed="true"/>
    <col min="37" max="37" bestFit="true" customWidth="true" style="3" width="10.0" collapsed="true"/>
    <col min="38" max="38" bestFit="true" customWidth="true" style="3" width="13.0" collapsed="true"/>
    <col min="39" max="16384" style="3" width="8.81640625" collapsed="true"/>
  </cols>
  <sheetData>
    <row r="1" spans="1:66" x14ac:dyDescent="0.3">
      <c r="A1" s="125" t="s">
        <v>0</v>
      </c>
      <c r="B1" s="125" t="s">
        <v>1</v>
      </c>
      <c r="C1" s="125" t="s">
        <v>2</v>
      </c>
      <c r="D1" s="125" t="s">
        <v>3</v>
      </c>
      <c r="E1" s="125" t="s">
        <v>4</v>
      </c>
      <c r="F1" s="125" t="s">
        <v>5</v>
      </c>
      <c r="G1" s="125" t="s">
        <v>6</v>
      </c>
      <c r="H1" s="125" t="s">
        <v>7</v>
      </c>
      <c r="I1" s="125" t="s">
        <v>8</v>
      </c>
      <c r="J1" s="125" t="s">
        <v>12</v>
      </c>
      <c r="K1" s="125" t="s">
        <v>13</v>
      </c>
      <c r="L1" s="125" t="s">
        <v>14</v>
      </c>
      <c r="M1" s="125" t="s">
        <v>15</v>
      </c>
      <c r="N1" s="125" t="s">
        <v>144</v>
      </c>
      <c r="O1" s="125" t="s">
        <v>145</v>
      </c>
      <c r="P1" s="125" t="s">
        <v>146</v>
      </c>
      <c r="Q1" s="125" t="s">
        <v>147</v>
      </c>
      <c r="R1" s="125" t="s">
        <v>148</v>
      </c>
      <c r="S1" s="125" t="s">
        <v>161</v>
      </c>
      <c r="T1" s="125" t="s">
        <v>162</v>
      </c>
      <c r="U1" s="125" t="s">
        <v>163</v>
      </c>
      <c r="V1" s="125" t="s">
        <v>164</v>
      </c>
      <c r="W1" s="125" t="s">
        <v>165</v>
      </c>
      <c r="X1" s="125" t="s">
        <v>166</v>
      </c>
      <c r="Y1" s="125" t="s">
        <v>167</v>
      </c>
      <c r="Z1" s="125" t="s">
        <v>168</v>
      </c>
      <c r="AA1" s="125" t="s">
        <v>169</v>
      </c>
      <c r="AB1" s="9"/>
      <c r="AC1" s="9"/>
      <c r="AD1" s="9"/>
      <c r="AE1" s="9"/>
      <c r="AF1" s="9"/>
      <c r="AG1" s="9"/>
      <c r="AH1" s="9"/>
      <c r="AI1" s="9"/>
      <c r="AJ1" s="9"/>
      <c r="AK1" s="9"/>
    </row>
    <row r="2" spans="1:66" s="4" customFormat="1" ht="26" x14ac:dyDescent="0.3">
      <c r="A2" s="73" t="s">
        <v>9</v>
      </c>
      <c r="B2" s="73" t="s">
        <v>10</v>
      </c>
      <c r="C2" s="74" t="s">
        <v>37</v>
      </c>
      <c r="D2" s="73" t="s">
        <v>38</v>
      </c>
      <c r="E2" s="73" t="s">
        <v>170</v>
      </c>
      <c r="F2" s="75" t="s">
        <v>17</v>
      </c>
      <c r="G2" s="73" t="s">
        <v>40</v>
      </c>
      <c r="H2" s="74" t="s">
        <v>46</v>
      </c>
      <c r="I2" s="75" t="s">
        <v>40</v>
      </c>
      <c r="J2" s="73" t="s">
        <v>58</v>
      </c>
      <c r="K2" s="98" t="s">
        <v>134</v>
      </c>
      <c r="L2" s="98" t="s">
        <v>135</v>
      </c>
      <c r="M2" s="98" t="s">
        <v>139</v>
      </c>
      <c r="N2" s="98" t="s">
        <v>38</v>
      </c>
      <c r="O2" s="98" t="s">
        <v>39</v>
      </c>
      <c r="P2" s="55"/>
      <c r="Q2" s="55"/>
      <c r="R2" s="55"/>
      <c r="S2" s="55"/>
      <c r="T2" s="55"/>
      <c r="U2" s="55"/>
      <c r="V2" s="11"/>
      <c r="W2" s="29"/>
      <c r="X2" s="11"/>
      <c r="Y2" s="11"/>
      <c r="Z2" s="10"/>
      <c r="AA2" s="10"/>
      <c r="AB2" s="29"/>
      <c r="AC2" s="29"/>
      <c r="AD2" s="29"/>
      <c r="AE2" s="29"/>
      <c r="AF2" s="29"/>
      <c r="AG2" s="29"/>
      <c r="AH2" s="29"/>
      <c r="AI2" s="29"/>
      <c r="AJ2" s="29"/>
      <c r="AK2" s="29"/>
      <c r="AL2" s="9"/>
      <c r="AM2" s="9"/>
      <c r="AN2" s="9"/>
      <c r="AO2" s="9"/>
      <c r="AP2" s="9"/>
      <c r="AQ2" s="9"/>
      <c r="AR2" s="9"/>
      <c r="AS2" s="3"/>
      <c r="AT2" s="3"/>
      <c r="AU2" s="3"/>
      <c r="AV2" s="3"/>
      <c r="AW2" s="3"/>
      <c r="AX2" s="3"/>
      <c r="AY2" s="3"/>
      <c r="AZ2" s="3"/>
      <c r="BA2" s="3"/>
      <c r="BB2" s="3"/>
      <c r="BC2" s="3"/>
      <c r="BD2" s="3"/>
      <c r="BE2" s="3"/>
      <c r="BF2" s="3"/>
      <c r="BG2" s="3"/>
      <c r="BH2" s="3"/>
      <c r="BI2" s="3"/>
      <c r="BJ2" s="3"/>
      <c r="BK2" s="3"/>
      <c r="BL2" s="3"/>
      <c r="BM2" s="3"/>
      <c r="BN2" s="3"/>
    </row>
    <row r="3" spans="1:66" ht="14.5" x14ac:dyDescent="0.35">
      <c r="A3" s="3">
        <v>0</v>
      </c>
      <c r="B3" s="44">
        <v>1</v>
      </c>
      <c r="C3" s="115" t="s">
        <v>149</v>
      </c>
      <c r="D3" s="45" t="s">
        <v>21</v>
      </c>
      <c r="E3" s="46" t="s">
        <v>176</v>
      </c>
      <c r="F3" s="76" t="s">
        <v>61</v>
      </c>
      <c r="G3" s="37" t="s">
        <v>120</v>
      </c>
      <c r="H3" s="53"/>
      <c r="I3" s="37"/>
      <c r="J3" t="s">
        <v>190</v>
      </c>
      <c r="K3" s="99">
        <f>G3*PreCondition!H32</f>
        <v>8</v>
      </c>
      <c r="L3" s="13">
        <f>PreCondition!D26</f>
        <v>0.5</v>
      </c>
      <c r="M3" s="13" t="s">
        <v>140</v>
      </c>
      <c r="N3" s="13" t="s">
        <v>21</v>
      </c>
      <c r="O3" s="9" t="s">
        <v>158</v>
      </c>
      <c r="P3" s="50"/>
      <c r="Q3" s="49"/>
      <c r="R3" s="48"/>
      <c r="S3" s="48"/>
      <c r="T3" s="48"/>
      <c r="U3" s="48"/>
      <c r="V3" s="16"/>
      <c r="W3" s="16"/>
      <c r="X3" s="16"/>
      <c r="Y3" s="16"/>
      <c r="Z3" s="13"/>
      <c r="AA3" s="30"/>
      <c r="AB3" s="30"/>
      <c r="AC3" s="32"/>
      <c r="AD3" s="32"/>
      <c r="AE3" s="32"/>
      <c r="AF3" s="32"/>
      <c r="AG3" s="31"/>
      <c r="AH3" s="16"/>
      <c r="AI3" s="32"/>
      <c r="AJ3" s="16"/>
      <c r="AK3" s="32"/>
      <c r="AL3" s="9"/>
      <c r="AM3" s="9"/>
      <c r="AN3" s="9"/>
      <c r="AO3" s="9"/>
      <c r="AP3" s="9"/>
      <c r="AQ3" s="9"/>
      <c r="AR3" s="9"/>
    </row>
    <row r="4" spans="1:66" x14ac:dyDescent="0.3">
      <c r="A4" s="3">
        <v>1</v>
      </c>
      <c r="B4" s="6"/>
      <c r="C4" s="6"/>
      <c r="D4" s="6"/>
      <c r="E4" s="6"/>
      <c r="F4" s="6"/>
      <c r="G4" s="55"/>
      <c r="H4" s="55"/>
      <c r="I4" s="57"/>
      <c r="J4" s="55"/>
      <c r="K4" s="55"/>
      <c r="L4" s="55"/>
      <c r="M4" s="55"/>
      <c r="N4" s="55"/>
      <c r="O4" s="55"/>
      <c r="P4" s="55"/>
      <c r="Q4" s="55"/>
      <c r="R4" s="55"/>
      <c r="S4" s="55"/>
      <c r="T4" s="55"/>
      <c r="U4" s="55"/>
      <c r="V4" s="26"/>
      <c r="W4" s="26"/>
      <c r="X4" s="26"/>
      <c r="Y4" s="26"/>
      <c r="Z4" s="26"/>
      <c r="AA4" s="26"/>
      <c r="AB4" s="12"/>
      <c r="AC4" s="12"/>
      <c r="AD4" s="25"/>
      <c r="AE4" s="25"/>
      <c r="AF4" s="25"/>
      <c r="AG4" s="25"/>
      <c r="AH4" s="25"/>
      <c r="AI4" s="25"/>
      <c r="AJ4" s="27"/>
      <c r="AK4" s="25"/>
      <c r="AL4" s="9"/>
      <c r="AM4" s="9"/>
      <c r="AN4" s="9"/>
      <c r="AO4" s="9"/>
      <c r="AP4" s="9"/>
      <c r="AQ4" s="9"/>
      <c r="AR4" s="9"/>
    </row>
    <row r="5" spans="1:66" x14ac:dyDescent="0.3">
      <c r="A5" s="3">
        <v>2</v>
      </c>
      <c r="B5" s="7" t="s">
        <v>18</v>
      </c>
      <c r="C5" s="7" t="s">
        <v>18</v>
      </c>
      <c r="D5" s="7" t="s">
        <v>18</v>
      </c>
      <c r="E5" s="7" t="s">
        <v>18</v>
      </c>
      <c r="F5" s="7" t="s">
        <v>18</v>
      </c>
      <c r="G5" s="7" t="s">
        <v>18</v>
      </c>
      <c r="H5" s="13"/>
      <c r="I5" s="13"/>
      <c r="J5" s="13"/>
      <c r="L5" s="13"/>
      <c r="M5" s="13"/>
      <c r="N5" s="13"/>
      <c r="O5" s="13"/>
      <c r="P5" s="9"/>
      <c r="Q5" s="13"/>
      <c r="R5" s="12"/>
      <c r="S5" s="25"/>
      <c r="T5" s="12"/>
      <c r="U5" s="15"/>
      <c r="V5" s="15"/>
      <c r="W5" s="15"/>
      <c r="X5" s="15"/>
      <c r="Y5" s="15"/>
      <c r="Z5" s="15"/>
      <c r="AA5" s="15"/>
      <c r="AB5" s="13"/>
      <c r="AC5" s="13"/>
      <c r="AD5" s="16"/>
      <c r="AE5" s="16"/>
      <c r="AF5" s="16"/>
      <c r="AG5" s="16"/>
      <c r="AH5" s="16"/>
      <c r="AI5" s="16"/>
      <c r="AJ5" s="17"/>
      <c r="AK5" s="16"/>
    </row>
    <row r="6" spans="1:66" x14ac:dyDescent="0.3">
      <c r="A6" s="3">
        <v>3</v>
      </c>
      <c r="B6" s="7" t="s">
        <v>18</v>
      </c>
      <c r="C6" s="7" t="s">
        <v>18</v>
      </c>
      <c r="D6" s="7" t="s">
        <v>18</v>
      </c>
      <c r="E6" s="7" t="s">
        <v>18</v>
      </c>
      <c r="F6" s="7" t="s">
        <v>18</v>
      </c>
      <c r="G6" s="7" t="s">
        <v>18</v>
      </c>
      <c r="H6" s="13"/>
      <c r="I6" s="13"/>
      <c r="J6" s="13"/>
      <c r="M6" s="26"/>
      <c r="N6" s="13"/>
      <c r="O6" s="13"/>
      <c r="P6" s="9"/>
      <c r="Q6" s="13"/>
      <c r="R6" s="12"/>
      <c r="S6" s="26"/>
      <c r="T6" s="12"/>
      <c r="U6" s="13"/>
      <c r="V6" s="13"/>
      <c r="W6" s="13"/>
      <c r="X6" s="13"/>
      <c r="Y6" s="13"/>
      <c r="Z6" s="13"/>
      <c r="AA6" s="13"/>
      <c r="AB6" s="12"/>
      <c r="AC6" s="12"/>
      <c r="AD6" s="12"/>
      <c r="AE6" s="13"/>
      <c r="AF6" s="13"/>
      <c r="AG6" s="13"/>
      <c r="AH6" s="13"/>
      <c r="AI6" s="13"/>
      <c r="AJ6" s="13"/>
      <c r="AK6" s="13"/>
    </row>
    <row r="7" spans="1:66" x14ac:dyDescent="0.3">
      <c r="A7" s="3">
        <v>4</v>
      </c>
      <c r="B7" s="7" t="s">
        <v>18</v>
      </c>
      <c r="C7" s="7" t="s">
        <v>18</v>
      </c>
      <c r="D7" s="7" t="s">
        <v>18</v>
      </c>
      <c r="E7" s="7" t="s">
        <v>18</v>
      </c>
      <c r="F7" s="7" t="s">
        <v>18</v>
      </c>
      <c r="G7" s="7" t="s">
        <v>18</v>
      </c>
      <c r="H7" s="7" t="s">
        <v>18</v>
      </c>
      <c r="I7" s="7" t="s">
        <v>18</v>
      </c>
      <c r="J7" s="13"/>
      <c r="M7" s="9"/>
      <c r="N7" s="13"/>
      <c r="O7" s="13"/>
      <c r="P7" s="13"/>
      <c r="Q7" s="9"/>
      <c r="R7" s="9"/>
      <c r="S7" s="12"/>
      <c r="T7" s="28"/>
      <c r="U7" s="13"/>
      <c r="V7" s="13"/>
      <c r="W7" s="13"/>
      <c r="X7" s="13"/>
      <c r="Y7" s="13"/>
      <c r="Z7" s="13"/>
      <c r="AA7" s="13"/>
      <c r="AB7" s="12"/>
      <c r="AC7" s="12"/>
      <c r="AD7" s="12"/>
      <c r="AE7" s="13"/>
      <c r="AF7" s="13"/>
      <c r="AG7" s="13"/>
      <c r="AH7" s="13"/>
      <c r="AI7" s="13"/>
      <c r="AJ7" s="13"/>
      <c r="AK7" s="13"/>
    </row>
    <row r="8" spans="1:66" x14ac:dyDescent="0.3">
      <c r="A8" s="3">
        <v>5</v>
      </c>
      <c r="B8" s="68" t="s">
        <v>44</v>
      </c>
      <c r="C8" s="68" t="s">
        <v>43</v>
      </c>
      <c r="D8" s="68" t="s">
        <v>42</v>
      </c>
      <c r="E8" s="68" t="s">
        <v>45</v>
      </c>
      <c r="F8" s="68" t="s">
        <v>42</v>
      </c>
      <c r="G8" s="68" t="s">
        <v>178</v>
      </c>
      <c r="H8" s="68" t="s">
        <v>180</v>
      </c>
      <c r="I8" s="103" t="s">
        <v>179</v>
      </c>
      <c r="J8" s="103" t="s">
        <v>181</v>
      </c>
      <c r="M8" s="59"/>
      <c r="N8" s="58"/>
      <c r="O8" s="59"/>
      <c r="P8" s="59"/>
      <c r="Q8" s="59"/>
      <c r="R8" s="59"/>
      <c r="S8" s="13"/>
      <c r="T8" s="13"/>
      <c r="U8" s="13"/>
      <c r="V8" s="60"/>
      <c r="W8" s="60"/>
      <c r="X8" s="60"/>
      <c r="Y8" s="61"/>
      <c r="Z8" s="13"/>
      <c r="AA8" s="13"/>
      <c r="AB8" s="12"/>
      <c r="AC8" s="12"/>
      <c r="AD8" s="12"/>
      <c r="AE8" s="13"/>
      <c r="AF8" s="13"/>
      <c r="AG8" s="13"/>
      <c r="AH8" s="13"/>
      <c r="AI8" s="13"/>
      <c r="AJ8" s="13"/>
      <c r="AK8" s="13"/>
    </row>
    <row r="9" spans="1:66" ht="14.5" x14ac:dyDescent="0.35">
      <c r="A9" s="3">
        <v>6</v>
      </c>
      <c r="B9" s="116" t="s">
        <v>150</v>
      </c>
      <c r="C9" s="88">
        <f>G3*PreCondition!E5</f>
        <v>2</v>
      </c>
      <c r="D9" s="88">
        <f>H3*PreCondition!F5</f>
        <v>0</v>
      </c>
      <c r="E9" s="123" t="s">
        <v>154</v>
      </c>
      <c r="F9" s="126" t="s">
        <v>172</v>
      </c>
      <c r="G9" s="89">
        <v>124.57</v>
      </c>
      <c r="H9" s="104">
        <f>ROUNDUP(F9*G9,2)</f>
        <v>498.28</v>
      </c>
      <c r="I9" s="67">
        <v>700</v>
      </c>
      <c r="J9" s="127">
        <f>I9*D9</f>
        <v>0</v>
      </c>
      <c r="M9" s="63"/>
      <c r="N9" s="64"/>
      <c r="O9" s="62"/>
      <c r="P9" s="64"/>
      <c r="Q9" s="65"/>
      <c r="R9" s="65"/>
      <c r="S9" s="13"/>
      <c r="T9" s="13"/>
      <c r="U9" s="13"/>
      <c r="V9" s="65"/>
      <c r="W9" s="65"/>
      <c r="X9" s="65"/>
      <c r="Y9" s="13"/>
      <c r="Z9" s="13"/>
      <c r="AA9" s="13"/>
      <c r="AB9" s="12"/>
      <c r="AC9" s="12"/>
      <c r="AD9" s="12"/>
      <c r="AE9" s="13"/>
      <c r="AF9" s="13"/>
      <c r="AG9" s="13"/>
      <c r="AH9" s="33"/>
      <c r="AI9" s="33"/>
      <c r="AJ9" s="13"/>
      <c r="AK9" s="13"/>
    </row>
    <row r="10" spans="1:66" ht="14.5" x14ac:dyDescent="0.35">
      <c r="A10" s="3">
        <v>7</v>
      </c>
      <c r="B10" s="116" t="s">
        <v>151</v>
      </c>
      <c r="C10" s="88">
        <f>G3*PreCondition!E6</f>
        <v>6</v>
      </c>
      <c r="D10" s="88">
        <v>6</v>
      </c>
      <c r="E10" s="123" t="s">
        <v>155</v>
      </c>
      <c r="F10" s="126" t="s">
        <v>173</v>
      </c>
      <c r="G10" s="124">
        <v>220.43</v>
      </c>
      <c r="H10" s="104">
        <f t="shared" ref="H10:H12" si="0">ROUNDUP(F10*G10,2)</f>
        <v>1102.1500000000001</v>
      </c>
      <c r="I10" s="67">
        <v>600</v>
      </c>
      <c r="J10" s="127">
        <f t="shared" ref="J10:J12" si="1">I10*D10</f>
        <v>3600</v>
      </c>
      <c r="M10" s="13"/>
      <c r="N10" s="13"/>
      <c r="O10" s="13"/>
      <c r="P10" s="65"/>
      <c r="Q10" s="65"/>
      <c r="R10" s="65"/>
      <c r="S10" s="13"/>
      <c r="T10" s="13"/>
      <c r="U10" s="13"/>
      <c r="V10" s="65"/>
      <c r="W10" s="65"/>
      <c r="X10" s="65"/>
      <c r="Y10" s="13"/>
      <c r="Z10" s="13"/>
      <c r="AA10" s="13"/>
      <c r="AB10" s="12"/>
      <c r="AC10" s="12"/>
      <c r="AD10" s="12"/>
      <c r="AE10" s="13"/>
      <c r="AF10" s="13"/>
      <c r="AG10" s="13"/>
      <c r="AH10" s="13"/>
      <c r="AI10" s="13"/>
      <c r="AJ10" s="13"/>
      <c r="AK10" s="13"/>
    </row>
    <row r="11" spans="1:66" ht="14.5" x14ac:dyDescent="0.35">
      <c r="A11" s="3">
        <v>8</v>
      </c>
      <c r="B11" s="119" t="s">
        <v>152</v>
      </c>
      <c r="C11" s="88">
        <f>G3*PreCondition!E7</f>
        <v>4</v>
      </c>
      <c r="D11" s="88">
        <v>4</v>
      </c>
      <c r="E11" s="123" t="s">
        <v>156</v>
      </c>
      <c r="F11" s="126" t="s">
        <v>174</v>
      </c>
      <c r="G11" s="124">
        <v>14.65</v>
      </c>
      <c r="H11" s="104">
        <f t="shared" si="0"/>
        <v>92.300000000000011</v>
      </c>
      <c r="I11" s="67">
        <v>625.46</v>
      </c>
      <c r="J11" s="127">
        <f t="shared" si="1"/>
        <v>2501.84</v>
      </c>
      <c r="M11" s="13"/>
      <c r="N11" s="13"/>
      <c r="O11" s="13"/>
      <c r="P11" s="65"/>
      <c r="Q11" s="65"/>
      <c r="R11" s="65"/>
      <c r="S11" s="13"/>
      <c r="T11" s="13"/>
      <c r="U11" s="13"/>
      <c r="V11" s="65"/>
      <c r="W11" s="65"/>
      <c r="X11" s="65"/>
      <c r="Y11" s="13"/>
      <c r="Z11" s="13"/>
      <c r="AA11" s="13"/>
      <c r="AB11" s="12"/>
      <c r="AC11" s="12"/>
      <c r="AD11" s="34"/>
      <c r="AE11" s="13"/>
      <c r="AF11" s="13"/>
      <c r="AG11" s="13"/>
      <c r="AH11" s="13"/>
      <c r="AI11" s="13"/>
      <c r="AJ11" s="13"/>
      <c r="AK11" s="13"/>
    </row>
    <row r="12" spans="1:66" ht="14.5" x14ac:dyDescent="0.35">
      <c r="A12" s="3">
        <v>9</v>
      </c>
      <c r="B12" s="116" t="s">
        <v>153</v>
      </c>
      <c r="C12" s="88">
        <f>G3*PreCondition!E8</f>
        <v>8</v>
      </c>
      <c r="D12" s="88">
        <v>8</v>
      </c>
      <c r="E12" s="123" t="s">
        <v>157</v>
      </c>
      <c r="F12" s="126" t="s">
        <v>175</v>
      </c>
      <c r="G12" s="124">
        <v>35</v>
      </c>
      <c r="H12" s="104">
        <f t="shared" si="0"/>
        <v>420</v>
      </c>
      <c r="I12" s="67">
        <v>75.48</v>
      </c>
      <c r="J12" s="127">
        <f t="shared" si="1"/>
        <v>603.84</v>
      </c>
      <c r="K12" s="13"/>
      <c r="L12" s="13"/>
      <c r="M12" s="13"/>
      <c r="N12" s="13"/>
      <c r="O12" s="13"/>
      <c r="P12" s="65"/>
      <c r="Q12" s="65"/>
      <c r="R12" s="65"/>
      <c r="S12" s="13"/>
      <c r="T12" s="13"/>
      <c r="U12" s="13"/>
      <c r="V12" s="65"/>
      <c r="W12" s="65"/>
      <c r="X12" s="65"/>
      <c r="Y12" s="13"/>
      <c r="Z12" s="13"/>
      <c r="AA12" s="13"/>
      <c r="AB12" s="12"/>
      <c r="AC12" s="12"/>
      <c r="AD12" s="34"/>
      <c r="AE12" s="13"/>
      <c r="AF12" s="13"/>
      <c r="AG12" s="13"/>
      <c r="AH12" s="13"/>
      <c r="AI12" s="13"/>
      <c r="AJ12" s="13"/>
      <c r="AK12" s="13"/>
    </row>
    <row r="13" spans="1:66" s="8" customFormat="1" x14ac:dyDescent="0.3">
      <c r="A13" s="3">
        <v>9</v>
      </c>
      <c r="B13" s="71" t="s">
        <v>18</v>
      </c>
      <c r="C13" s="72"/>
      <c r="D13" s="38"/>
      <c r="E13" s="39"/>
      <c r="F13" s="2"/>
      <c r="G13" s="2"/>
      <c r="H13" s="96">
        <v>2112.7199999999998</v>
      </c>
      <c r="I13" s="2"/>
      <c r="J13" s="96">
        <f>SUM(J9:J12)</f>
        <v>6705.68</v>
      </c>
      <c r="K13" s="65"/>
      <c r="L13" s="64"/>
      <c r="M13" s="66"/>
      <c r="N13" s="64"/>
      <c r="O13" s="64"/>
      <c r="P13" s="147" t="s">
        <v>159</v>
      </c>
      <c r="Q13" s="147"/>
      <c r="R13" s="147"/>
      <c r="S13" s="148" t="s">
        <v>160</v>
      </c>
      <c r="T13" s="148"/>
      <c r="U13" s="148"/>
      <c r="V13" s="65"/>
      <c r="W13" s="65"/>
      <c r="X13" s="65"/>
      <c r="Y13" s="13"/>
      <c r="Z13" s="35"/>
      <c r="AA13" s="35"/>
      <c r="AB13" s="35"/>
      <c r="AC13" s="35"/>
      <c r="AD13" s="35"/>
      <c r="AE13" s="35"/>
      <c r="AF13" s="35"/>
      <c r="AG13" s="35"/>
      <c r="AH13" s="35"/>
      <c r="AI13" s="35"/>
      <c r="AJ13" s="35"/>
      <c r="AK13" s="36"/>
    </row>
    <row r="14" spans="1:66" x14ac:dyDescent="0.3">
      <c r="A14" s="3">
        <v>10</v>
      </c>
      <c r="B14" s="7" t="s">
        <v>18</v>
      </c>
      <c r="C14" s="7" t="s">
        <v>18</v>
      </c>
      <c r="D14" s="7" t="s">
        <v>18</v>
      </c>
      <c r="E14" s="7" t="s">
        <v>18</v>
      </c>
      <c r="F14" s="7" t="s">
        <v>18</v>
      </c>
      <c r="J14" s="56"/>
      <c r="K14" s="90" t="s">
        <v>47</v>
      </c>
      <c r="L14" s="90" t="s">
        <v>48</v>
      </c>
      <c r="M14" s="34"/>
      <c r="N14" s="73" t="s">
        <v>9</v>
      </c>
      <c r="O14" s="73" t="s">
        <v>11</v>
      </c>
      <c r="P14" s="121" t="s">
        <v>141</v>
      </c>
      <c r="Q14" s="122" t="s">
        <v>142</v>
      </c>
      <c r="R14" s="122" t="s">
        <v>143</v>
      </c>
      <c r="S14" s="121" t="s">
        <v>141</v>
      </c>
      <c r="T14" s="122" t="s">
        <v>142</v>
      </c>
      <c r="U14" s="122" t="s">
        <v>143</v>
      </c>
      <c r="V14" s="65"/>
      <c r="W14" s="65"/>
      <c r="X14" s="65"/>
      <c r="Y14" s="13"/>
      <c r="Z14" s="13"/>
      <c r="AA14" s="13"/>
      <c r="AB14" s="13"/>
      <c r="AC14" s="13"/>
      <c r="AD14" s="13"/>
      <c r="AE14" s="13"/>
      <c r="AF14" s="13"/>
      <c r="AG14" s="13"/>
      <c r="AH14" s="13"/>
      <c r="AI14" s="13"/>
      <c r="AJ14" s="13"/>
      <c r="AK14" s="36"/>
    </row>
    <row r="15" spans="1:66" ht="14.5" x14ac:dyDescent="0.35">
      <c r="A15" s="3">
        <v>11</v>
      </c>
      <c r="B15" s="7" t="s">
        <v>18</v>
      </c>
      <c r="C15" s="7" t="s">
        <v>18</v>
      </c>
      <c r="D15" s="7" t="s">
        <v>18</v>
      </c>
      <c r="E15" s="7" t="s">
        <v>18</v>
      </c>
      <c r="F15" s="7" t="s">
        <v>18</v>
      </c>
      <c r="G15" s="7" t="s">
        <v>18</v>
      </c>
      <c r="H15" s="7" t="s">
        <v>18</v>
      </c>
      <c r="I15" s="7" t="s">
        <v>18</v>
      </c>
      <c r="J15" s="16"/>
      <c r="K15" s="67" t="s">
        <v>49</v>
      </c>
      <c r="L15" s="128" t="s">
        <v>189</v>
      </c>
      <c r="M15" s="13"/>
      <c r="N15" s="67">
        <v>0</v>
      </c>
      <c r="O15" s="118" t="s">
        <v>149</v>
      </c>
      <c r="P15" s="67"/>
      <c r="Q15" s="67"/>
      <c r="R15" s="67"/>
      <c r="S15" s="67"/>
      <c r="T15" s="67"/>
      <c r="U15" s="67"/>
      <c r="V15" s="65"/>
      <c r="W15" s="65"/>
      <c r="X15" s="65"/>
      <c r="Y15" s="13"/>
      <c r="Z15" s="13"/>
      <c r="AA15" s="13"/>
      <c r="AB15" s="13"/>
      <c r="AC15" s="13"/>
      <c r="AD15" s="13"/>
      <c r="AE15" s="13"/>
      <c r="AF15" s="13"/>
      <c r="AG15" s="13"/>
      <c r="AH15" s="13"/>
      <c r="AI15" s="13"/>
      <c r="AJ15" s="13"/>
      <c r="AK15" s="36"/>
    </row>
    <row r="16" spans="1:66" ht="14.5" x14ac:dyDescent="0.35">
      <c r="A16" s="3">
        <v>12</v>
      </c>
      <c r="B16" s="7" t="s">
        <v>18</v>
      </c>
      <c r="C16" s="7" t="s">
        <v>18</v>
      </c>
      <c r="D16" s="7" t="s">
        <v>18</v>
      </c>
      <c r="E16" s="7" t="s">
        <v>18</v>
      </c>
      <c r="F16" s="7" t="s">
        <v>18</v>
      </c>
      <c r="G16" s="7" t="s">
        <v>18</v>
      </c>
      <c r="H16" s="7" t="s">
        <v>18</v>
      </c>
      <c r="I16" s="7" t="s">
        <v>18</v>
      </c>
      <c r="J16" s="16"/>
      <c r="K16" s="67" t="s">
        <v>50</v>
      </c>
      <c r="L16" s="128" t="s">
        <v>184</v>
      </c>
      <c r="M16" s="13"/>
      <c r="N16" s="67">
        <v>1</v>
      </c>
      <c r="O16" s="116" t="s">
        <v>150</v>
      </c>
      <c r="P16" s="67"/>
      <c r="Q16" s="67"/>
      <c r="R16" s="67"/>
      <c r="S16" s="67"/>
      <c r="T16" s="67"/>
      <c r="U16" s="67"/>
      <c r="V16" s="65"/>
      <c r="W16" s="65"/>
      <c r="X16" s="65"/>
      <c r="Y16" s="13"/>
      <c r="Z16" s="13"/>
      <c r="AA16" s="13"/>
      <c r="AB16" s="13"/>
      <c r="AC16" s="13"/>
      <c r="AD16" s="13"/>
      <c r="AE16" s="13"/>
      <c r="AF16" s="13"/>
      <c r="AG16" s="13"/>
      <c r="AH16" s="13"/>
      <c r="AI16" s="13"/>
      <c r="AJ16" s="13"/>
      <c r="AK16" s="36"/>
    </row>
    <row r="17" spans="1:37" ht="14.5" x14ac:dyDescent="0.35">
      <c r="A17" s="3">
        <v>13</v>
      </c>
      <c r="B17" s="7" t="s">
        <v>18</v>
      </c>
      <c r="C17" s="7" t="s">
        <v>18</v>
      </c>
      <c r="D17" s="7" t="s">
        <v>18</v>
      </c>
      <c r="E17" s="7" t="s">
        <v>18</v>
      </c>
      <c r="F17" s="7" t="s">
        <v>18</v>
      </c>
      <c r="G17" s="7" t="s">
        <v>18</v>
      </c>
      <c r="H17" s="7" t="s">
        <v>18</v>
      </c>
      <c r="I17" s="7" t="s">
        <v>18</v>
      </c>
      <c r="J17" s="16"/>
      <c r="K17" s="67" t="s">
        <v>52</v>
      </c>
      <c r="L17" s="128" t="s">
        <v>185</v>
      </c>
      <c r="M17" s="13"/>
      <c r="N17" s="67">
        <v>2</v>
      </c>
      <c r="O17" s="116" t="s">
        <v>151</v>
      </c>
      <c r="P17" s="67"/>
      <c r="Q17" s="67"/>
      <c r="R17" s="67"/>
      <c r="S17" s="67"/>
      <c r="T17" s="67"/>
      <c r="U17" s="67"/>
      <c r="V17" s="65"/>
      <c r="W17" s="65"/>
      <c r="X17" s="65"/>
      <c r="Y17" s="13"/>
      <c r="Z17" s="13"/>
      <c r="AA17" s="13"/>
      <c r="AB17" s="13"/>
      <c r="AC17" s="13"/>
      <c r="AD17" s="13"/>
      <c r="AE17" s="13"/>
      <c r="AF17" s="13"/>
      <c r="AG17" s="13"/>
      <c r="AH17" s="13"/>
      <c r="AI17" s="13"/>
      <c r="AJ17" s="13"/>
      <c r="AK17" s="36"/>
    </row>
    <row r="18" spans="1:37" ht="14.5" x14ac:dyDescent="0.35">
      <c r="A18" s="3">
        <v>14</v>
      </c>
      <c r="B18" s="7" t="s">
        <v>18</v>
      </c>
      <c r="C18" s="7" t="s">
        <v>18</v>
      </c>
      <c r="D18" s="7" t="s">
        <v>18</v>
      </c>
      <c r="E18" s="7" t="s">
        <v>18</v>
      </c>
      <c r="F18" s="7" t="s">
        <v>18</v>
      </c>
      <c r="G18" s="7" t="s">
        <v>18</v>
      </c>
      <c r="H18" s="7" t="s">
        <v>18</v>
      </c>
      <c r="I18" s="7" t="s">
        <v>18</v>
      </c>
      <c r="J18" s="16"/>
      <c r="K18" s="67" t="s">
        <v>53</v>
      </c>
      <c r="L18" s="128" t="s">
        <v>186</v>
      </c>
      <c r="M18" s="13"/>
      <c r="N18" s="67">
        <v>3</v>
      </c>
      <c r="O18" s="119" t="s">
        <v>152</v>
      </c>
      <c r="P18" s="67"/>
      <c r="Q18" s="67"/>
      <c r="R18" s="67"/>
      <c r="S18" s="67"/>
      <c r="T18" s="67"/>
      <c r="U18" s="67"/>
      <c r="V18" s="65"/>
      <c r="W18" s="65"/>
      <c r="X18" s="65"/>
      <c r="Y18" s="13"/>
      <c r="Z18" s="13"/>
      <c r="AA18" s="13"/>
      <c r="AB18" s="13"/>
      <c r="AC18" s="13"/>
      <c r="AD18" s="13"/>
      <c r="AE18" s="13"/>
      <c r="AF18" s="13"/>
      <c r="AG18" s="13"/>
      <c r="AH18" s="13"/>
      <c r="AI18" s="13"/>
      <c r="AJ18" s="13"/>
      <c r="AK18" s="36"/>
    </row>
    <row r="19" spans="1:37" ht="14.5" x14ac:dyDescent="0.35">
      <c r="A19" s="3">
        <v>15</v>
      </c>
      <c r="B19" s="145" t="s">
        <v>122</v>
      </c>
      <c r="C19" s="146"/>
      <c r="D19" s="21"/>
      <c r="E19" s="22"/>
      <c r="F19" s="21"/>
      <c r="G19" s="22"/>
      <c r="H19" s="7" t="s">
        <v>18</v>
      </c>
      <c r="I19" s="7" t="s">
        <v>18</v>
      </c>
      <c r="J19" s="13"/>
      <c r="K19" s="67" t="s">
        <v>54</v>
      </c>
      <c r="L19" s="128" t="s">
        <v>187</v>
      </c>
      <c r="M19" s="13"/>
      <c r="N19" s="67">
        <v>4</v>
      </c>
      <c r="O19" s="116" t="s">
        <v>153</v>
      </c>
      <c r="P19" s="67"/>
      <c r="Q19" s="67"/>
      <c r="R19" s="67"/>
      <c r="S19" s="67"/>
      <c r="T19" s="67"/>
      <c r="U19" s="67"/>
      <c r="V19" s="13"/>
      <c r="W19" s="13"/>
      <c r="X19" s="13"/>
      <c r="Y19" s="13"/>
      <c r="Z19" s="13"/>
      <c r="AA19" s="13"/>
      <c r="AB19" s="13"/>
      <c r="AC19" s="13"/>
      <c r="AD19" s="13"/>
      <c r="AE19" s="13"/>
      <c r="AF19" s="13"/>
      <c r="AG19" s="13"/>
      <c r="AH19" s="13"/>
      <c r="AI19" s="13"/>
      <c r="AJ19" s="13"/>
      <c r="AK19" s="13"/>
    </row>
    <row r="20" spans="1:37" ht="14.5" x14ac:dyDescent="0.35">
      <c r="A20" s="3">
        <v>16</v>
      </c>
      <c r="B20" s="20" t="s">
        <v>19</v>
      </c>
      <c r="C20" s="20" t="s">
        <v>20</v>
      </c>
      <c r="D20" s="20"/>
      <c r="E20" s="20"/>
      <c r="F20" s="20"/>
      <c r="G20" s="20"/>
      <c r="H20" s="7" t="s">
        <v>18</v>
      </c>
      <c r="I20" s="7" t="s">
        <v>18</v>
      </c>
      <c r="J20" s="13"/>
      <c r="K20" s="67" t="s">
        <v>51</v>
      </c>
      <c r="L20" s="128" t="s">
        <v>188</v>
      </c>
      <c r="M20" s="13"/>
      <c r="N20" s="67">
        <v>5</v>
      </c>
      <c r="O20" s="120" t="s">
        <v>154</v>
      </c>
      <c r="P20" s="67"/>
      <c r="Q20" s="67"/>
      <c r="R20" s="67"/>
      <c r="S20" s="67"/>
      <c r="T20" s="67"/>
      <c r="U20" s="67"/>
      <c r="V20" s="13"/>
      <c r="W20" s="13"/>
      <c r="X20" s="13"/>
      <c r="Y20" s="13"/>
      <c r="Z20" s="13"/>
      <c r="AA20" s="13"/>
      <c r="AB20" s="13"/>
      <c r="AC20" s="13"/>
      <c r="AD20" s="13"/>
      <c r="AE20" s="13"/>
      <c r="AF20" s="13"/>
      <c r="AG20" s="13"/>
      <c r="AH20" s="13"/>
      <c r="AI20" s="13"/>
      <c r="AJ20" s="13"/>
      <c r="AK20" s="13"/>
    </row>
    <row r="21" spans="1:37" ht="14.5" x14ac:dyDescent="0.35">
      <c r="A21" s="3">
        <v>17</v>
      </c>
      <c r="B21" s="47" t="s">
        <v>121</v>
      </c>
      <c r="C21" s="14" t="s">
        <v>25</v>
      </c>
      <c r="D21" s="14"/>
      <c r="E21" s="14"/>
      <c r="F21" s="47"/>
      <c r="G21" s="14"/>
      <c r="H21" s="7" t="s">
        <v>18</v>
      </c>
      <c r="I21" s="7" t="s">
        <v>18</v>
      </c>
      <c r="J21" s="13"/>
      <c r="K21" s="67" t="s">
        <v>55</v>
      </c>
      <c r="L21" s="110" t="s">
        <v>182</v>
      </c>
      <c r="M21" s="13"/>
      <c r="N21" s="67">
        <v>6</v>
      </c>
      <c r="O21" s="120" t="s">
        <v>155</v>
      </c>
      <c r="P21" s="67"/>
      <c r="Q21" s="67"/>
      <c r="R21" s="67"/>
      <c r="S21" s="67"/>
      <c r="T21" s="67"/>
      <c r="U21" s="67"/>
      <c r="V21" s="13"/>
      <c r="W21" s="13"/>
      <c r="X21" s="13"/>
      <c r="Y21" s="13"/>
      <c r="Z21" s="13"/>
      <c r="AA21" s="13"/>
      <c r="AB21" s="13"/>
      <c r="AC21" s="13"/>
      <c r="AD21" s="13"/>
      <c r="AE21" s="13"/>
      <c r="AF21" s="13"/>
      <c r="AG21" s="13"/>
      <c r="AH21" s="13"/>
      <c r="AI21" s="13"/>
      <c r="AJ21" s="13"/>
      <c r="AK21" s="13"/>
    </row>
    <row r="22" spans="1:37" ht="14.5" x14ac:dyDescent="0.35">
      <c r="A22" s="3">
        <v>18</v>
      </c>
      <c r="B22" s="47" t="s">
        <v>27</v>
      </c>
      <c r="C22" s="14" t="s">
        <v>26</v>
      </c>
      <c r="D22" s="14"/>
      <c r="E22" s="14"/>
      <c r="F22" s="47"/>
      <c r="G22" s="14"/>
      <c r="H22" s="7" t="s">
        <v>18</v>
      </c>
      <c r="I22" s="7" t="s">
        <v>18</v>
      </c>
      <c r="J22" s="13"/>
      <c r="K22" s="67" t="s">
        <v>56</v>
      </c>
      <c r="L22" s="87" t="str">
        <f>G3</f>
        <v>2</v>
      </c>
      <c r="M22" s="13"/>
      <c r="N22" s="67">
        <v>7</v>
      </c>
      <c r="O22" s="120" t="s">
        <v>156</v>
      </c>
      <c r="P22" s="67"/>
      <c r="Q22" s="67"/>
      <c r="R22" s="67"/>
      <c r="S22" s="67"/>
      <c r="T22" s="67"/>
      <c r="U22" s="67"/>
      <c r="V22" s="13"/>
      <c r="W22" s="13"/>
      <c r="X22" s="13"/>
      <c r="Y22" s="13"/>
      <c r="Z22" s="13"/>
      <c r="AA22" s="13"/>
      <c r="AB22" s="13"/>
      <c r="AC22" s="13"/>
      <c r="AD22" s="13"/>
      <c r="AE22" s="13"/>
      <c r="AF22" s="13"/>
      <c r="AG22" s="13"/>
      <c r="AH22" s="13"/>
      <c r="AI22" s="13"/>
      <c r="AJ22" s="13"/>
      <c r="AK22" s="13"/>
    </row>
    <row r="23" spans="1:37" ht="14.5" x14ac:dyDescent="0.35">
      <c r="A23" s="3">
        <v>19</v>
      </c>
      <c r="B23" s="14" t="s">
        <v>18</v>
      </c>
      <c r="C23" s="14" t="s">
        <v>18</v>
      </c>
      <c r="D23" s="23"/>
      <c r="E23" s="14"/>
      <c r="F23" s="14"/>
      <c r="G23" s="14"/>
      <c r="H23" s="7" t="s">
        <v>18</v>
      </c>
      <c r="I23" s="7" t="s">
        <v>18</v>
      </c>
      <c r="J23" s="13"/>
      <c r="K23" s="107" t="s">
        <v>57</v>
      </c>
      <c r="L23" s="113" t="s">
        <v>183</v>
      </c>
      <c r="M23" s="13"/>
      <c r="N23" s="67">
        <v>8</v>
      </c>
      <c r="O23" s="120" t="s">
        <v>157</v>
      </c>
      <c r="P23" s="67"/>
      <c r="Q23" s="67"/>
      <c r="R23" s="67"/>
      <c r="S23" s="67"/>
      <c r="T23" s="67"/>
      <c r="U23" s="67"/>
      <c r="V23" s="13"/>
      <c r="W23" s="13"/>
      <c r="X23" s="13"/>
      <c r="Y23" s="13"/>
      <c r="Z23" s="13"/>
      <c r="AA23" s="13"/>
      <c r="AB23" s="13"/>
      <c r="AC23" s="13"/>
      <c r="AD23" s="13"/>
      <c r="AE23" s="13"/>
      <c r="AF23" s="13"/>
      <c r="AG23" s="13"/>
      <c r="AH23" s="13"/>
      <c r="AI23" s="13"/>
      <c r="AJ23" s="13"/>
      <c r="AK23" s="13"/>
    </row>
    <row r="24" spans="1:37" x14ac:dyDescent="0.3">
      <c r="A24" s="3">
        <v>20</v>
      </c>
      <c r="B24" s="14" t="s">
        <v>18</v>
      </c>
      <c r="C24" s="14" t="s">
        <v>18</v>
      </c>
      <c r="D24" s="24" t="s">
        <v>18</v>
      </c>
      <c r="E24" s="14" t="s">
        <v>18</v>
      </c>
      <c r="F24" s="14"/>
      <c r="G24" s="14"/>
      <c r="H24" s="7" t="s">
        <v>18</v>
      </c>
      <c r="I24" s="7" t="s">
        <v>18</v>
      </c>
      <c r="J24" s="13"/>
      <c r="K24" s="13"/>
      <c r="L24" s="91"/>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row>
    <row r="25" spans="1:37" x14ac:dyDescent="0.3">
      <c r="A25" s="3">
        <v>21</v>
      </c>
      <c r="B25" s="7" t="s">
        <v>18</v>
      </c>
      <c r="C25" s="7" t="s">
        <v>18</v>
      </c>
      <c r="D25" s="7" t="s">
        <v>18</v>
      </c>
      <c r="E25" s="7" t="s">
        <v>18</v>
      </c>
      <c r="F25" s="7" t="s">
        <v>18</v>
      </c>
      <c r="G25" s="7" t="s">
        <v>18</v>
      </c>
      <c r="H25" s="7" t="s">
        <v>18</v>
      </c>
      <c r="I25" s="7" t="s">
        <v>18</v>
      </c>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row>
    <row r="26" spans="1:37" x14ac:dyDescent="0.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row>
  </sheetData>
  <mergeCells count="3">
    <mergeCell ref="B19:C19"/>
    <mergeCell ref="P13:R13"/>
    <mergeCell ref="S13:U13"/>
  </mergeCells>
  <phoneticPr fontId="1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D927-D49C-4A27-9D9B-25CF68450CD9}">
  <dimension ref="A1:U25"/>
  <sheetViews>
    <sheetView topLeftCell="K10" workbookViewId="0">
      <selection activeCell="P10" sqref="P10"/>
    </sheetView>
  </sheetViews>
  <sheetFormatPr defaultColWidth="8.81640625" defaultRowHeight="14.5" x14ac:dyDescent="0.35"/>
  <cols>
    <col min="1" max="1" bestFit="true" customWidth="true" width="7.6328125" collapsed="true"/>
    <col min="2" max="2" bestFit="true" customWidth="true" width="20.54296875" collapsed="true"/>
    <col min="3" max="3" bestFit="true" customWidth="true" width="19.7265625" collapsed="true"/>
    <col min="4" max="4" bestFit="true" customWidth="true" width="21.81640625" collapsed="true"/>
    <col min="5" max="5" bestFit="true" customWidth="true" width="19.6328125" collapsed="true"/>
    <col min="6" max="6" bestFit="true" customWidth="true" width="21.81640625" collapsed="true"/>
    <col min="7" max="7" bestFit="true" customWidth="true" width="8.08984375" collapsed="true"/>
    <col min="8" max="8" bestFit="true" customWidth="true" width="10.81640625" collapsed="true"/>
    <col min="9" max="9" bestFit="true" customWidth="true" width="10.7265625" collapsed="true"/>
    <col min="10" max="10" bestFit="true" customWidth="true" width="14.90625" collapsed="true"/>
    <col min="11" max="11" bestFit="true" customWidth="true" width="26.0" collapsed="true"/>
    <col min="12" max="12" bestFit="true" customWidth="true" width="14.453125" collapsed="true"/>
    <col min="13" max="13" bestFit="true" customWidth="true" width="10.6328125" collapsed="true"/>
    <col min="14" max="14" bestFit="true" customWidth="true" width="18.1796875" collapsed="true"/>
    <col min="15" max="15" bestFit="true" customWidth="true" width="11.26953125" collapsed="true"/>
    <col min="16" max="16" bestFit="true" customWidth="true" width="15.26953125" collapsed="true"/>
    <col min="17" max="17" customWidth="true" width="13.1796875" collapsed="true"/>
    <col min="18" max="18" customWidth="true" width="14.6328125" collapsed="true"/>
    <col min="19" max="19" bestFit="true" customWidth="true" width="14.08984375" collapsed="true"/>
    <col min="20" max="20" customWidth="true" width="13.1796875" collapsed="true"/>
    <col min="21" max="21" customWidth="true" width="10.7265625" collapsed="true"/>
  </cols>
  <sheetData>
    <row r="1" spans="1:21" x14ac:dyDescent="0.35">
      <c r="A1" s="5" t="s">
        <v>0</v>
      </c>
      <c r="B1" s="5" t="s">
        <v>1</v>
      </c>
      <c r="C1" s="5" t="s">
        <v>2</v>
      </c>
      <c r="D1" s="5" t="s">
        <v>3</v>
      </c>
      <c r="E1" s="5" t="s">
        <v>4</v>
      </c>
      <c r="F1" s="5" t="s">
        <v>5</v>
      </c>
      <c r="G1" s="5" t="s">
        <v>6</v>
      </c>
      <c r="H1" s="5" t="s">
        <v>7</v>
      </c>
      <c r="I1" s="5" t="s">
        <v>8</v>
      </c>
      <c r="J1" s="5" t="s">
        <v>12</v>
      </c>
      <c r="K1" s="5" t="s">
        <v>13</v>
      </c>
      <c r="L1" s="5" t="s">
        <v>14</v>
      </c>
      <c r="M1" s="5" t="s">
        <v>15</v>
      </c>
      <c r="N1" s="5" t="s">
        <v>144</v>
      </c>
      <c r="O1" s="125" t="s">
        <v>145</v>
      </c>
      <c r="P1" s="5" t="s">
        <v>146</v>
      </c>
      <c r="Q1" s="125" t="s">
        <v>147</v>
      </c>
      <c r="R1" s="5" t="s">
        <v>148</v>
      </c>
      <c r="S1" s="125" t="s">
        <v>161</v>
      </c>
      <c r="T1" s="5" t="s">
        <v>162</v>
      </c>
      <c r="U1" s="125" t="s">
        <v>163</v>
      </c>
    </row>
    <row r="2" spans="1:21" ht="26" x14ac:dyDescent="0.35">
      <c r="A2" s="73" t="s">
        <v>9</v>
      </c>
      <c r="B2" s="73" t="s">
        <v>10</v>
      </c>
      <c r="C2" s="74" t="s">
        <v>37</v>
      </c>
      <c r="D2" s="73" t="s">
        <v>38</v>
      </c>
      <c r="E2" s="73" t="s">
        <v>170</v>
      </c>
      <c r="F2" s="75" t="s">
        <v>17</v>
      </c>
      <c r="G2" s="73" t="s">
        <v>40</v>
      </c>
      <c r="H2" s="74" t="s">
        <v>46</v>
      </c>
      <c r="I2" s="75" t="s">
        <v>40</v>
      </c>
      <c r="J2" s="73" t="s">
        <v>58</v>
      </c>
      <c r="K2" s="98" t="s">
        <v>134</v>
      </c>
      <c r="L2" s="98" t="s">
        <v>135</v>
      </c>
      <c r="M2" s="98" t="s">
        <v>139</v>
      </c>
      <c r="N2" s="98" t="s">
        <v>38</v>
      </c>
      <c r="O2" s="98" t="s">
        <v>39</v>
      </c>
      <c r="P2" s="55"/>
      <c r="Q2" s="55"/>
      <c r="R2" s="55"/>
      <c r="S2" s="55"/>
      <c r="T2" s="55"/>
      <c r="U2" s="55"/>
    </row>
    <row r="3" spans="1:21" x14ac:dyDescent="0.35">
      <c r="A3" s="3">
        <v>0</v>
      </c>
      <c r="B3" s="44">
        <v>1</v>
      </c>
      <c r="C3" s="115" t="s">
        <v>149</v>
      </c>
      <c r="D3" s="45" t="s">
        <v>21</v>
      </c>
      <c r="E3" s="46" t="s">
        <v>176</v>
      </c>
      <c r="F3" s="76" t="s">
        <v>61</v>
      </c>
      <c r="G3" s="37" t="s">
        <v>132</v>
      </c>
      <c r="H3" s="53"/>
      <c r="I3" s="54"/>
      <c r="J3" t="s">
        <v>204</v>
      </c>
      <c r="K3" s="99">
        <f>(G3*PreCondition!E26)</f>
        <v>28</v>
      </c>
      <c r="L3" s="129">
        <f>PreCondition!D26</f>
        <v>0.5</v>
      </c>
      <c r="M3" s="129" t="s">
        <v>140</v>
      </c>
      <c r="N3" s="129" t="s">
        <v>21</v>
      </c>
      <c r="O3" s="130" t="s">
        <v>158</v>
      </c>
      <c r="P3" s="67"/>
      <c r="Q3" s="67"/>
      <c r="R3" s="67"/>
      <c r="S3" s="67"/>
      <c r="T3" s="67"/>
      <c r="U3" s="67"/>
    </row>
    <row r="4" spans="1:21" x14ac:dyDescent="0.35">
      <c r="A4" s="3">
        <v>1</v>
      </c>
      <c r="B4" s="6"/>
      <c r="C4" s="6"/>
      <c r="D4" s="6"/>
      <c r="E4" s="6"/>
      <c r="F4" s="6"/>
      <c r="G4" s="55"/>
      <c r="H4" s="55"/>
      <c r="I4" s="57"/>
      <c r="J4" s="55"/>
      <c r="K4" s="55"/>
      <c r="L4" s="55"/>
      <c r="M4" s="55"/>
      <c r="N4" s="55"/>
      <c r="O4" s="55"/>
      <c r="P4" s="55"/>
      <c r="Q4" s="55"/>
      <c r="R4" s="55"/>
      <c r="S4" s="55"/>
      <c r="T4" s="55"/>
      <c r="U4" s="55"/>
    </row>
    <row r="5" spans="1:21" x14ac:dyDescent="0.35">
      <c r="A5" s="3">
        <v>2</v>
      </c>
      <c r="B5" s="7" t="s">
        <v>18</v>
      </c>
      <c r="C5" s="7" t="s">
        <v>18</v>
      </c>
      <c r="D5" s="7" t="s">
        <v>18</v>
      </c>
      <c r="E5" s="7" t="s">
        <v>18</v>
      </c>
      <c r="F5" s="7" t="s">
        <v>18</v>
      </c>
      <c r="G5" s="7" t="s">
        <v>18</v>
      </c>
      <c r="H5" s="13"/>
      <c r="I5" s="13"/>
      <c r="J5" s="13"/>
      <c r="K5" s="3"/>
      <c r="L5" s="13"/>
    </row>
    <row r="6" spans="1:21" x14ac:dyDescent="0.35">
      <c r="A6" s="3">
        <v>3</v>
      </c>
      <c r="B6" s="7" t="s">
        <v>18</v>
      </c>
      <c r="C6" s="7" t="s">
        <v>18</v>
      </c>
      <c r="D6" s="7" t="s">
        <v>18</v>
      </c>
      <c r="E6" s="7" t="s">
        <v>18</v>
      </c>
      <c r="F6" s="7" t="s">
        <v>18</v>
      </c>
      <c r="G6" s="7" t="s">
        <v>18</v>
      </c>
      <c r="H6" s="13"/>
      <c r="I6" s="13"/>
      <c r="J6" s="13"/>
      <c r="K6" s="3"/>
      <c r="L6" s="3"/>
      <c r="M6" s="26"/>
    </row>
    <row r="7" spans="1:21" x14ac:dyDescent="0.35">
      <c r="A7" s="3">
        <v>4</v>
      </c>
      <c r="B7" s="7" t="s">
        <v>18</v>
      </c>
      <c r="C7" s="7" t="s">
        <v>18</v>
      </c>
      <c r="D7" s="7" t="s">
        <v>18</v>
      </c>
      <c r="E7" s="7" t="s">
        <v>18</v>
      </c>
      <c r="F7" s="7" t="s">
        <v>18</v>
      </c>
      <c r="G7" s="7" t="s">
        <v>18</v>
      </c>
      <c r="H7" s="7" t="s">
        <v>18</v>
      </c>
      <c r="I7" s="7" t="s">
        <v>18</v>
      </c>
      <c r="J7" s="13"/>
      <c r="K7" s="3"/>
      <c r="L7" s="3"/>
      <c r="M7" s="9"/>
    </row>
    <row r="8" spans="1:21" x14ac:dyDescent="0.35">
      <c r="A8" s="3">
        <v>5</v>
      </c>
      <c r="B8" s="68" t="s">
        <v>44</v>
      </c>
      <c r="C8" s="68" t="s">
        <v>43</v>
      </c>
      <c r="D8" s="68" t="s">
        <v>42</v>
      </c>
      <c r="E8" s="68" t="s">
        <v>45</v>
      </c>
      <c r="F8" s="68" t="s">
        <v>42</v>
      </c>
      <c r="G8" s="68" t="s">
        <v>133</v>
      </c>
      <c r="H8" s="68" t="s">
        <v>138</v>
      </c>
      <c r="I8" s="2"/>
      <c r="J8" s="34"/>
      <c r="K8" s="3"/>
      <c r="L8" s="3"/>
      <c r="M8" s="59"/>
    </row>
    <row r="9" spans="1:21" x14ac:dyDescent="0.35">
      <c r="A9" s="3">
        <v>6</v>
      </c>
      <c r="B9" s="116" t="s">
        <v>150</v>
      </c>
      <c r="C9" s="106">
        <f>G3*PreCondition!E5</f>
        <v>7</v>
      </c>
      <c r="D9" s="105">
        <v>6</v>
      </c>
      <c r="E9" s="89" t="s">
        <v>62</v>
      </c>
      <c r="F9" s="89" t="s">
        <v>62</v>
      </c>
      <c r="G9" s="67">
        <v>700</v>
      </c>
      <c r="H9" s="104">
        <f>D9*G9</f>
        <v>4200</v>
      </c>
      <c r="I9" s="67"/>
      <c r="J9" s="62"/>
      <c r="K9" s="3"/>
      <c r="L9" s="3"/>
      <c r="M9" s="63"/>
    </row>
    <row r="10" spans="1:21" x14ac:dyDescent="0.35">
      <c r="A10" s="3">
        <v>7</v>
      </c>
      <c r="B10" s="116" t="s">
        <v>151</v>
      </c>
      <c r="C10" s="106">
        <f>G3*PreCondition!E6</f>
        <v>21</v>
      </c>
      <c r="D10" s="105">
        <v>24</v>
      </c>
      <c r="E10" s="89" t="s">
        <v>62</v>
      </c>
      <c r="F10" s="89" t="s">
        <v>62</v>
      </c>
      <c r="G10" s="67">
        <v>600</v>
      </c>
      <c r="H10" s="104">
        <f t="shared" ref="H10:H12" si="0">D10*G10</f>
        <v>14400</v>
      </c>
      <c r="I10" s="14"/>
      <c r="J10" s="13"/>
      <c r="K10" s="3"/>
      <c r="L10" s="3"/>
      <c r="M10" s="13"/>
    </row>
    <row r="11" spans="1:21" x14ac:dyDescent="0.35">
      <c r="A11" s="3">
        <v>8</v>
      </c>
      <c r="B11" s="119" t="s">
        <v>152</v>
      </c>
      <c r="C11" s="106">
        <f>G3*PreCondition!E7</f>
        <v>14</v>
      </c>
      <c r="D11" s="105">
        <v>12.5</v>
      </c>
      <c r="E11" s="89" t="s">
        <v>62</v>
      </c>
      <c r="F11" s="89" t="s">
        <v>62</v>
      </c>
      <c r="G11" s="67">
        <v>625.46</v>
      </c>
      <c r="H11" s="104">
        <f t="shared" si="0"/>
        <v>7818.25</v>
      </c>
      <c r="I11" s="14"/>
      <c r="J11" s="13"/>
      <c r="K11" s="3"/>
      <c r="L11" s="3"/>
      <c r="M11" s="13"/>
    </row>
    <row r="12" spans="1:21" x14ac:dyDescent="0.35">
      <c r="A12" s="3">
        <v>9</v>
      </c>
      <c r="B12" s="116" t="s">
        <v>153</v>
      </c>
      <c r="C12" s="106">
        <f>G3*PreCondition!E8</f>
        <v>28</v>
      </c>
      <c r="D12" s="105">
        <v>28</v>
      </c>
      <c r="E12" s="89" t="s">
        <v>62</v>
      </c>
      <c r="F12" s="89" t="s">
        <v>62</v>
      </c>
      <c r="G12" s="67">
        <v>75.48</v>
      </c>
      <c r="H12" s="104">
        <f t="shared" si="0"/>
        <v>2113.44</v>
      </c>
      <c r="I12" s="14"/>
      <c r="J12" s="13"/>
      <c r="K12" s="13"/>
      <c r="L12" s="13"/>
      <c r="M12" s="13"/>
    </row>
    <row r="13" spans="1:21" x14ac:dyDescent="0.35">
      <c r="A13" s="3">
        <v>9</v>
      </c>
      <c r="B13" s="71"/>
      <c r="C13" s="71" t="s">
        <v>18</v>
      </c>
      <c r="D13" s="71" t="s">
        <v>18</v>
      </c>
      <c r="E13" s="71" t="s">
        <v>18</v>
      </c>
      <c r="F13" s="72"/>
      <c r="G13" s="38"/>
      <c r="H13" s="103">
        <f ca="1">SUM(H9:H13)</f>
        <v>28531.69</v>
      </c>
      <c r="I13" s="2"/>
      <c r="J13" s="19"/>
      <c r="K13" s="65"/>
      <c r="L13" s="64"/>
      <c r="M13" s="66"/>
      <c r="N13" s="64"/>
      <c r="O13" s="64"/>
      <c r="P13" s="138" t="s">
        <v>159</v>
      </c>
      <c r="Q13" s="138"/>
      <c r="R13" s="138"/>
      <c r="S13" s="139" t="s">
        <v>160</v>
      </c>
      <c r="T13" s="139"/>
      <c r="U13" s="139"/>
    </row>
    <row r="14" spans="1:21" x14ac:dyDescent="0.35">
      <c r="A14" s="3">
        <v>10</v>
      </c>
      <c r="B14" s="7" t="s">
        <v>18</v>
      </c>
      <c r="C14" s="7" t="s">
        <v>18</v>
      </c>
      <c r="D14" s="7" t="s">
        <v>18</v>
      </c>
      <c r="E14" s="7" t="s">
        <v>18</v>
      </c>
      <c r="F14" s="7" t="s">
        <v>18</v>
      </c>
      <c r="G14" s="7" t="s">
        <v>18</v>
      </c>
      <c r="H14" s="7" t="s">
        <v>18</v>
      </c>
      <c r="I14" s="7" t="s">
        <v>18</v>
      </c>
      <c r="J14" s="56"/>
      <c r="K14" s="90" t="s">
        <v>47</v>
      </c>
      <c r="L14" s="90" t="s">
        <v>48</v>
      </c>
      <c r="M14" s="34"/>
      <c r="N14" s="73" t="s">
        <v>9</v>
      </c>
      <c r="O14" s="73" t="s">
        <v>11</v>
      </c>
      <c r="P14" s="121" t="s">
        <v>141</v>
      </c>
      <c r="Q14" s="122" t="s">
        <v>142</v>
      </c>
      <c r="R14" s="122" t="s">
        <v>143</v>
      </c>
      <c r="S14" s="121" t="s">
        <v>141</v>
      </c>
      <c r="T14" s="122" t="s">
        <v>142</v>
      </c>
      <c r="U14" s="122" t="s">
        <v>143</v>
      </c>
    </row>
    <row r="15" spans="1:21" x14ac:dyDescent="0.35">
      <c r="A15" s="3">
        <v>11</v>
      </c>
      <c r="B15" s="7" t="s">
        <v>18</v>
      </c>
      <c r="C15" s="7" t="s">
        <v>18</v>
      </c>
      <c r="D15" s="7" t="s">
        <v>18</v>
      </c>
      <c r="E15" s="7" t="s">
        <v>18</v>
      </c>
      <c r="F15" s="7" t="s">
        <v>18</v>
      </c>
      <c r="G15" s="7" t="s">
        <v>18</v>
      </c>
      <c r="H15" s="7" t="s">
        <v>18</v>
      </c>
      <c r="I15" s="7" t="s">
        <v>18</v>
      </c>
      <c r="J15" s="16"/>
      <c r="K15" s="67" t="s">
        <v>49</v>
      </c>
      <c r="L15" s="131" t="s">
        <v>198</v>
      </c>
      <c r="M15" s="13"/>
      <c r="N15" s="67">
        <v>0</v>
      </c>
      <c r="O15" s="118" t="s">
        <v>149</v>
      </c>
      <c r="P15" s="67"/>
      <c r="Q15" s="67"/>
      <c r="R15" s="67"/>
      <c r="S15" s="67"/>
      <c r="T15" s="67"/>
      <c r="U15" s="67"/>
    </row>
    <row r="16" spans="1:21" x14ac:dyDescent="0.35">
      <c r="A16" s="3">
        <v>12</v>
      </c>
      <c r="B16" s="7" t="s">
        <v>18</v>
      </c>
      <c r="C16" s="7" t="s">
        <v>18</v>
      </c>
      <c r="D16" s="7" t="s">
        <v>18</v>
      </c>
      <c r="E16" s="7" t="s">
        <v>18</v>
      </c>
      <c r="F16" s="7" t="s">
        <v>18</v>
      </c>
      <c r="G16" s="7" t="s">
        <v>18</v>
      </c>
      <c r="H16" s="7" t="s">
        <v>18</v>
      </c>
      <c r="I16" s="7" t="s">
        <v>18</v>
      </c>
      <c r="J16" s="16"/>
      <c r="K16" s="67" t="s">
        <v>50</v>
      </c>
      <c r="L16" s="132" t="s">
        <v>199</v>
      </c>
      <c r="M16" s="13"/>
      <c r="N16" s="67">
        <v>1</v>
      </c>
      <c r="O16" s="116" t="s">
        <v>150</v>
      </c>
      <c r="P16" s="67"/>
      <c r="Q16" s="67"/>
      <c r="R16" s="67"/>
      <c r="S16" s="67"/>
      <c r="T16" s="67"/>
      <c r="U16" s="67"/>
    </row>
    <row r="17" spans="1:21" x14ac:dyDescent="0.35">
      <c r="A17" s="3">
        <v>13</v>
      </c>
      <c r="B17" s="7" t="s">
        <v>18</v>
      </c>
      <c r="C17" s="7" t="s">
        <v>18</v>
      </c>
      <c r="D17" s="7" t="s">
        <v>18</v>
      </c>
      <c r="E17" s="7" t="s">
        <v>18</v>
      </c>
      <c r="F17" s="7" t="s">
        <v>18</v>
      </c>
      <c r="G17" s="7" t="s">
        <v>18</v>
      </c>
      <c r="H17" s="7" t="s">
        <v>18</v>
      </c>
      <c r="I17" s="7" t="s">
        <v>18</v>
      </c>
      <c r="J17" s="16"/>
      <c r="K17" s="97" t="s">
        <v>52</v>
      </c>
      <c r="L17" s="133" t="s">
        <v>200</v>
      </c>
      <c r="M17" s="13"/>
      <c r="N17" s="67">
        <v>2</v>
      </c>
      <c r="O17" s="116" t="s">
        <v>151</v>
      </c>
      <c r="P17" s="67"/>
      <c r="Q17" s="67"/>
      <c r="R17" s="67"/>
      <c r="S17" s="67"/>
      <c r="T17" s="67"/>
      <c r="U17" s="67"/>
    </row>
    <row r="18" spans="1:21" x14ac:dyDescent="0.35">
      <c r="A18" s="3">
        <v>14</v>
      </c>
      <c r="B18" s="7" t="s">
        <v>18</v>
      </c>
      <c r="C18" s="7" t="s">
        <v>18</v>
      </c>
      <c r="D18" s="7" t="s">
        <v>18</v>
      </c>
      <c r="E18" s="7" t="s">
        <v>18</v>
      </c>
      <c r="F18" s="7" t="s">
        <v>18</v>
      </c>
      <c r="G18" s="7" t="s">
        <v>18</v>
      </c>
      <c r="H18" s="7" t="s">
        <v>18</v>
      </c>
      <c r="I18" s="7" t="s">
        <v>18</v>
      </c>
      <c r="J18" s="16"/>
      <c r="K18" s="97" t="s">
        <v>53</v>
      </c>
      <c r="L18" s="133" t="s">
        <v>186</v>
      </c>
      <c r="M18" s="13"/>
      <c r="N18" s="67">
        <v>3</v>
      </c>
      <c r="O18" s="119" t="s">
        <v>152</v>
      </c>
      <c r="P18" s="67"/>
      <c r="Q18" s="67"/>
      <c r="R18" s="67"/>
      <c r="S18" s="67"/>
      <c r="T18" s="67"/>
      <c r="U18" s="67"/>
    </row>
    <row r="19" spans="1:21" x14ac:dyDescent="0.35">
      <c r="A19" s="3">
        <v>15</v>
      </c>
      <c r="B19" s="145" t="s">
        <v>122</v>
      </c>
      <c r="C19" s="146"/>
      <c r="D19" s="21"/>
      <c r="E19" s="22"/>
      <c r="F19" s="21"/>
      <c r="G19" s="22"/>
      <c r="H19" s="7" t="s">
        <v>18</v>
      </c>
      <c r="I19" s="7" t="s">
        <v>18</v>
      </c>
      <c r="J19" s="13"/>
      <c r="K19" s="97" t="s">
        <v>54</v>
      </c>
      <c r="L19" s="133" t="s">
        <v>201</v>
      </c>
      <c r="M19" s="13"/>
      <c r="N19" s="67">
        <v>4</v>
      </c>
      <c r="O19" s="116" t="s">
        <v>153</v>
      </c>
      <c r="P19" s="67"/>
      <c r="Q19" s="67"/>
      <c r="R19" s="67"/>
      <c r="S19" s="67"/>
      <c r="T19" s="67"/>
      <c r="U19" s="67"/>
    </row>
    <row r="20" spans="1:21" x14ac:dyDescent="0.35">
      <c r="A20" s="3">
        <v>16</v>
      </c>
      <c r="B20" s="20" t="s">
        <v>19</v>
      </c>
      <c r="C20" s="20" t="s">
        <v>20</v>
      </c>
      <c r="D20" s="20"/>
      <c r="E20" s="20"/>
      <c r="F20" s="20"/>
      <c r="G20" s="20"/>
      <c r="H20" s="7" t="s">
        <v>18</v>
      </c>
      <c r="I20" s="7" t="s">
        <v>18</v>
      </c>
      <c r="J20" s="13"/>
      <c r="K20" t="s">
        <v>51</v>
      </c>
      <c r="L20" s="132" t="s">
        <v>202</v>
      </c>
      <c r="M20" s="13"/>
      <c r="N20" s="67">
        <v>5</v>
      </c>
      <c r="O20" s="120" t="s">
        <v>154</v>
      </c>
      <c r="P20" s="67"/>
      <c r="Q20" s="67"/>
      <c r="R20" s="67"/>
      <c r="S20" s="67"/>
      <c r="T20" s="67"/>
      <c r="U20" s="67"/>
    </row>
    <row r="21" spans="1:21" x14ac:dyDescent="0.35">
      <c r="A21" s="3">
        <v>17</v>
      </c>
      <c r="B21" s="47" t="s">
        <v>121</v>
      </c>
      <c r="C21" s="14" t="s">
        <v>25</v>
      </c>
      <c r="D21" s="14"/>
      <c r="E21" s="14"/>
      <c r="F21" s="47"/>
      <c r="G21" s="14"/>
      <c r="H21" s="7" t="s">
        <v>18</v>
      </c>
      <c r="I21" s="7" t="s">
        <v>18</v>
      </c>
      <c r="J21" s="13"/>
      <c r="K21" s="97" t="s">
        <v>55</v>
      </c>
      <c r="L21" s="133" t="s">
        <v>203</v>
      </c>
      <c r="M21" s="13"/>
      <c r="N21" s="67">
        <v>6</v>
      </c>
      <c r="O21" s="120" t="s">
        <v>155</v>
      </c>
      <c r="P21" s="67"/>
      <c r="Q21" s="67"/>
      <c r="R21" s="67"/>
      <c r="S21" s="67"/>
      <c r="T21" s="67"/>
      <c r="U21" s="67"/>
    </row>
    <row r="22" spans="1:21" x14ac:dyDescent="0.35">
      <c r="A22" s="3">
        <v>18</v>
      </c>
      <c r="B22" s="47" t="s">
        <v>27</v>
      </c>
      <c r="C22" s="14" t="s">
        <v>26</v>
      </c>
      <c r="D22" s="14"/>
      <c r="E22" s="14"/>
      <c r="F22" s="47"/>
      <c r="G22" s="14"/>
      <c r="H22" s="7" t="s">
        <v>18</v>
      </c>
      <c r="I22" s="7" t="s">
        <v>18</v>
      </c>
      <c r="J22" s="13"/>
      <c r="K22" s="67" t="s">
        <v>56</v>
      </c>
      <c r="L22" s="102" t="str">
        <f>G3</f>
        <v>7</v>
      </c>
      <c r="M22" s="13"/>
      <c r="N22" s="67">
        <v>7</v>
      </c>
      <c r="O22" s="120" t="s">
        <v>156</v>
      </c>
      <c r="P22" s="67"/>
      <c r="Q22" s="67"/>
      <c r="R22" s="67"/>
      <c r="S22" s="67"/>
      <c r="T22" s="67"/>
      <c r="U22" s="67"/>
    </row>
    <row r="23" spans="1:21" x14ac:dyDescent="0.35">
      <c r="A23" s="3">
        <v>19</v>
      </c>
      <c r="B23" s="14" t="s">
        <v>18</v>
      </c>
      <c r="C23" s="14" t="s">
        <v>18</v>
      </c>
      <c r="D23" s="23"/>
      <c r="E23" s="14"/>
      <c r="F23" s="14"/>
      <c r="G23" s="14"/>
      <c r="H23" s="7" t="s">
        <v>18</v>
      </c>
      <c r="I23" s="7" t="s">
        <v>18</v>
      </c>
      <c r="J23" s="13"/>
      <c r="K23" s="107" t="s">
        <v>57</v>
      </c>
      <c r="L23" s="108" t="s">
        <v>197</v>
      </c>
      <c r="M23" s="13"/>
      <c r="N23" s="67">
        <v>8</v>
      </c>
      <c r="O23" s="120" t="s">
        <v>157</v>
      </c>
      <c r="P23" s="67"/>
      <c r="Q23" s="67"/>
      <c r="R23" s="67"/>
      <c r="S23" s="67"/>
      <c r="T23" s="67"/>
      <c r="U23" s="67"/>
    </row>
    <row r="24" spans="1:21" x14ac:dyDescent="0.35">
      <c r="A24" s="3">
        <v>20</v>
      </c>
      <c r="B24" s="14" t="s">
        <v>18</v>
      </c>
      <c r="C24" s="14" t="s">
        <v>18</v>
      </c>
      <c r="D24" s="24" t="s">
        <v>18</v>
      </c>
      <c r="E24" s="14" t="s">
        <v>18</v>
      </c>
      <c r="F24" s="14"/>
      <c r="G24" s="14"/>
      <c r="H24" s="7" t="s">
        <v>18</v>
      </c>
      <c r="I24" s="7" t="s">
        <v>18</v>
      </c>
      <c r="J24" s="13"/>
      <c r="K24" s="13"/>
      <c r="L24" s="91"/>
      <c r="M24" s="13"/>
    </row>
    <row r="25" spans="1:21" x14ac:dyDescent="0.35">
      <c r="A25" s="3">
        <v>21</v>
      </c>
      <c r="B25" s="7" t="s">
        <v>18</v>
      </c>
      <c r="C25" s="7" t="s">
        <v>18</v>
      </c>
      <c r="D25" s="7" t="s">
        <v>18</v>
      </c>
      <c r="E25" s="7" t="s">
        <v>18</v>
      </c>
      <c r="F25" s="7" t="s">
        <v>18</v>
      </c>
      <c r="G25" s="7" t="s">
        <v>18</v>
      </c>
      <c r="H25" s="7" t="s">
        <v>18</v>
      </c>
      <c r="I25" s="7" t="s">
        <v>18</v>
      </c>
      <c r="J25" s="13"/>
      <c r="K25" s="13"/>
      <c r="L25" s="13"/>
    </row>
  </sheetData>
  <mergeCells count="1">
    <mergeCell ref="B19:C19"/>
  </mergeCells>
  <phoneticPr fontId="11" type="noConversion"/>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D1811-1626-41B9-8C3D-6439914E9122}">
  <dimension ref="A1:U25"/>
  <sheetViews>
    <sheetView tabSelected="1" topLeftCell="D11" workbookViewId="0">
      <selection activeCell="L23" sqref="L23"/>
    </sheetView>
  </sheetViews>
  <sheetFormatPr defaultColWidth="8.81640625" defaultRowHeight="14.5" x14ac:dyDescent="0.35"/>
  <cols>
    <col min="1" max="1" bestFit="true" customWidth="true" width="7.6328125" collapsed="true"/>
    <col min="2" max="2" bestFit="true" customWidth="true" width="20.54296875" collapsed="true"/>
    <col min="3" max="3" bestFit="true" customWidth="true" width="19.7265625" collapsed="true"/>
    <col min="4" max="4" bestFit="true" customWidth="true" width="21.81640625" collapsed="true"/>
    <col min="5" max="5" bestFit="true" customWidth="true" width="19.6328125" collapsed="true"/>
    <col min="6" max="6" bestFit="true" customWidth="true" width="21.81640625" collapsed="true"/>
    <col min="7" max="7" bestFit="true" customWidth="true" width="8.08984375" collapsed="true"/>
    <col min="8" max="8" customWidth="true" width="14.26953125" collapsed="true"/>
    <col min="9" max="9" bestFit="true" customWidth="true" width="13.90625" collapsed="true"/>
    <col min="10" max="10" bestFit="true" customWidth="true" width="9.0" collapsed="true"/>
    <col min="11" max="11" customWidth="true" width="29.1796875" collapsed="true"/>
    <col min="12" max="12" bestFit="true" customWidth="true" width="14.453125" collapsed="true"/>
    <col min="13" max="13" bestFit="true" customWidth="true" width="8.54296875" collapsed="true"/>
    <col min="14" max="14" bestFit="true" customWidth="true" width="18.1796875" collapsed="true"/>
    <col min="15" max="15" bestFit="true" customWidth="true" width="11.26953125" collapsed="true"/>
    <col min="16" max="16" customWidth="true" width="14.7265625" collapsed="true"/>
    <col min="17" max="17" customWidth="true" width="13.54296875" collapsed="true"/>
    <col min="18" max="18" customWidth="true" width="11.81640625" collapsed="true"/>
    <col min="19" max="19" customWidth="true" width="13.81640625" collapsed="true"/>
    <col min="20" max="20" customWidth="true" width="12.08984375" collapsed="true"/>
    <col min="21" max="21" customWidth="true" width="12.81640625" collapsed="true"/>
  </cols>
  <sheetData>
    <row r="1" spans="1:21" x14ac:dyDescent="0.35">
      <c r="A1" s="5" t="s">
        <v>0</v>
      </c>
      <c r="B1" s="5" t="s">
        <v>1</v>
      </c>
      <c r="C1" s="5" t="s">
        <v>2</v>
      </c>
      <c r="D1" s="5" t="s">
        <v>3</v>
      </c>
      <c r="E1" s="5" t="s">
        <v>4</v>
      </c>
      <c r="F1" s="5" t="s">
        <v>5</v>
      </c>
      <c r="G1" s="5" t="s">
        <v>6</v>
      </c>
      <c r="H1" s="5" t="s">
        <v>7</v>
      </c>
      <c r="I1" s="5" t="s">
        <v>8</v>
      </c>
      <c r="J1" s="5" t="s">
        <v>12</v>
      </c>
      <c r="K1" s="5" t="s">
        <v>13</v>
      </c>
      <c r="L1" s="5" t="s">
        <v>14</v>
      </c>
      <c r="M1" s="5" t="s">
        <v>15</v>
      </c>
      <c r="N1" s="5" t="s">
        <v>144</v>
      </c>
      <c r="O1" s="125" t="s">
        <v>145</v>
      </c>
      <c r="P1" s="5" t="s">
        <v>146</v>
      </c>
      <c r="Q1" s="125" t="s">
        <v>147</v>
      </c>
      <c r="R1" s="5" t="s">
        <v>148</v>
      </c>
      <c r="S1" s="125" t="s">
        <v>161</v>
      </c>
      <c r="T1" s="5" t="s">
        <v>162</v>
      </c>
      <c r="U1" s="125" t="s">
        <v>163</v>
      </c>
    </row>
    <row r="2" spans="1:21" ht="26" x14ac:dyDescent="0.35">
      <c r="A2" s="73" t="s">
        <v>9</v>
      </c>
      <c r="B2" s="73" t="s">
        <v>10</v>
      </c>
      <c r="C2" s="74" t="s">
        <v>37</v>
      </c>
      <c r="D2" s="73" t="s">
        <v>38</v>
      </c>
      <c r="E2" s="73" t="s">
        <v>170</v>
      </c>
      <c r="F2" s="75" t="s">
        <v>17</v>
      </c>
      <c r="G2" s="73" t="s">
        <v>40</v>
      </c>
      <c r="H2" s="74" t="s">
        <v>46</v>
      </c>
      <c r="I2" s="75" t="s">
        <v>40</v>
      </c>
      <c r="J2" s="73" t="s">
        <v>58</v>
      </c>
      <c r="K2" s="98" t="s">
        <v>134</v>
      </c>
      <c r="L2" s="98" t="s">
        <v>135</v>
      </c>
      <c r="M2" s="98" t="s">
        <v>139</v>
      </c>
      <c r="N2" s="98" t="s">
        <v>38</v>
      </c>
      <c r="O2" s="98" t="s">
        <v>39</v>
      </c>
      <c r="P2" s="55"/>
      <c r="Q2" s="55"/>
      <c r="R2" s="55"/>
      <c r="S2" s="55"/>
      <c r="T2" s="55"/>
      <c r="U2" s="55"/>
    </row>
    <row r="3" spans="1:21" x14ac:dyDescent="0.35">
      <c r="A3" s="3">
        <v>0</v>
      </c>
      <c r="B3" s="44">
        <v>1</v>
      </c>
      <c r="C3" s="115" t="s">
        <v>149</v>
      </c>
      <c r="D3" s="45" t="s">
        <v>21</v>
      </c>
      <c r="E3" s="46" t="s">
        <v>176</v>
      </c>
      <c r="F3" s="76" t="s">
        <v>61</v>
      </c>
      <c r="G3" s="37" t="s">
        <v>132</v>
      </c>
      <c r="H3" s="53" t="s">
        <v>209</v>
      </c>
      <c r="I3" s="54">
        <v>4</v>
      </c>
      <c r="J3" t="s">
        <v>210</v>
      </c>
      <c r="K3" s="99">
        <f>(G3*PreCondition!E26)</f>
        <v>28</v>
      </c>
      <c r="L3" s="13">
        <f>PreCondition!D26</f>
        <v>0.5</v>
      </c>
      <c r="M3" s="13" t="s">
        <v>140</v>
      </c>
      <c r="N3" s="13" t="s">
        <v>21</v>
      </c>
      <c r="O3" s="130" t="s">
        <v>158</v>
      </c>
      <c r="P3" s="67"/>
      <c r="Q3" s="67"/>
      <c r="R3" s="67"/>
      <c r="S3" s="67"/>
      <c r="T3" s="67"/>
      <c r="U3" s="67"/>
    </row>
    <row r="4" spans="1:21" x14ac:dyDescent="0.35">
      <c r="A4" s="3">
        <v>1</v>
      </c>
      <c r="B4" s="6"/>
      <c r="C4" s="6"/>
      <c r="D4" s="6"/>
      <c r="E4" s="6"/>
      <c r="F4" s="6"/>
      <c r="G4" s="55"/>
      <c r="H4" s="55"/>
      <c r="I4" s="57"/>
      <c r="J4" s="55"/>
      <c r="K4" s="55"/>
      <c r="L4" s="55"/>
      <c r="M4" s="55"/>
      <c r="N4" s="55"/>
      <c r="O4" s="55"/>
      <c r="P4" s="55"/>
      <c r="Q4" s="55"/>
      <c r="R4" s="55"/>
      <c r="S4" s="55"/>
      <c r="T4" s="55"/>
      <c r="U4" s="55"/>
    </row>
    <row r="5" spans="1:21" x14ac:dyDescent="0.35">
      <c r="A5" s="3">
        <v>2</v>
      </c>
      <c r="B5" s="7" t="s">
        <v>18</v>
      </c>
      <c r="C5" s="7" t="s">
        <v>18</v>
      </c>
      <c r="D5" s="7" t="s">
        <v>18</v>
      </c>
      <c r="E5" s="7" t="s">
        <v>18</v>
      </c>
      <c r="F5" s="7" t="s">
        <v>18</v>
      </c>
      <c r="G5" s="7" t="s">
        <v>18</v>
      </c>
      <c r="H5" s="13"/>
      <c r="I5" s="13"/>
      <c r="J5" s="13"/>
      <c r="K5" s="3"/>
      <c r="L5" s="13"/>
      <c r="M5" s="13"/>
    </row>
    <row r="6" spans="1:21" x14ac:dyDescent="0.35">
      <c r="A6" s="3">
        <v>3</v>
      </c>
      <c r="B6" s="7" t="s">
        <v>18</v>
      </c>
      <c r="C6" s="7" t="s">
        <v>18</v>
      </c>
      <c r="D6" s="7" t="s">
        <v>18</v>
      </c>
      <c r="E6" s="7" t="s">
        <v>18</v>
      </c>
      <c r="F6" s="7" t="s">
        <v>18</v>
      </c>
      <c r="G6" s="7" t="s">
        <v>18</v>
      </c>
      <c r="H6" s="13"/>
      <c r="I6" s="13"/>
      <c r="J6" s="13"/>
      <c r="K6" s="3"/>
      <c r="L6" s="3"/>
      <c r="M6" s="26"/>
    </row>
    <row r="7" spans="1:21" x14ac:dyDescent="0.35">
      <c r="A7" s="3">
        <v>4</v>
      </c>
      <c r="B7" s="7" t="s">
        <v>18</v>
      </c>
      <c r="C7" s="7" t="s">
        <v>18</v>
      </c>
      <c r="D7" s="7" t="s">
        <v>18</v>
      </c>
      <c r="E7" s="7" t="s">
        <v>18</v>
      </c>
      <c r="F7" s="7" t="s">
        <v>18</v>
      </c>
      <c r="G7" s="7" t="s">
        <v>18</v>
      </c>
      <c r="H7" s="7" t="s">
        <v>18</v>
      </c>
      <c r="I7" s="7" t="s">
        <v>18</v>
      </c>
      <c r="J7" s="13"/>
      <c r="K7" s="3"/>
      <c r="L7" s="3"/>
      <c r="M7" s="9"/>
    </row>
    <row r="8" spans="1:21" x14ac:dyDescent="0.35">
      <c r="A8" s="3">
        <v>5</v>
      </c>
      <c r="B8" s="68" t="s">
        <v>44</v>
      </c>
      <c r="C8" s="68" t="s">
        <v>43</v>
      </c>
      <c r="D8" s="68" t="s">
        <v>42</v>
      </c>
      <c r="E8" s="68" t="s">
        <v>45</v>
      </c>
      <c r="F8" s="68" t="s">
        <v>42</v>
      </c>
      <c r="G8" s="68" t="s">
        <v>133</v>
      </c>
      <c r="H8" s="103" t="s">
        <v>181</v>
      </c>
      <c r="I8" s="68" t="s">
        <v>180</v>
      </c>
      <c r="J8" s="34"/>
      <c r="K8" s="3"/>
      <c r="L8" s="3"/>
      <c r="M8" s="59"/>
      <c r="N8" s="134"/>
      <c r="O8" s="134"/>
    </row>
    <row r="9" spans="1:21" x14ac:dyDescent="0.35">
      <c r="A9" s="3">
        <v>6</v>
      </c>
      <c r="B9" s="116" t="s">
        <v>150</v>
      </c>
      <c r="C9" s="106">
        <f>G3*PreCondition!E5</f>
        <v>7</v>
      </c>
      <c r="D9" s="106">
        <v>7</v>
      </c>
      <c r="E9" s="123" t="s">
        <v>154</v>
      </c>
      <c r="F9" s="89">
        <v>10</v>
      </c>
      <c r="G9" s="67">
        <v>700</v>
      </c>
      <c r="H9" s="104">
        <f>D9*G9</f>
        <v>4900</v>
      </c>
      <c r="I9" s="67">
        <f>F9*PreCondition!K4</f>
        <v>1245.6999999999998</v>
      </c>
      <c r="J9" s="127">
        <f>G9*D9</f>
        <v>4900</v>
      </c>
      <c r="K9" s="3"/>
      <c r="L9" s="3"/>
      <c r="M9" s="63"/>
      <c r="N9" s="134"/>
      <c r="O9" s="134"/>
    </row>
    <row r="10" spans="1:21" x14ac:dyDescent="0.35">
      <c r="A10" s="3">
        <v>7</v>
      </c>
      <c r="B10" s="116" t="s">
        <v>151</v>
      </c>
      <c r="C10" s="106">
        <f>G3*PreCondition!E6</f>
        <v>21</v>
      </c>
      <c r="D10" s="106">
        <v>21</v>
      </c>
      <c r="E10" s="89" t="s">
        <v>62</v>
      </c>
      <c r="F10" s="89" t="s">
        <v>62</v>
      </c>
      <c r="G10" s="67">
        <v>600</v>
      </c>
      <c r="H10" s="104">
        <f t="shared" ref="H10:H12" si="0">D10*G10</f>
        <v>12600</v>
      </c>
      <c r="I10" s="14">
        <v>0</v>
      </c>
      <c r="J10" s="127">
        <f t="shared" ref="J10:J12" si="1">G10*D10</f>
        <v>12600</v>
      </c>
      <c r="K10" s="3"/>
      <c r="L10" s="3"/>
      <c r="M10" s="13"/>
      <c r="N10" s="134"/>
      <c r="O10" s="134"/>
    </row>
    <row r="11" spans="1:21" x14ac:dyDescent="0.35">
      <c r="A11" s="3">
        <v>8</v>
      </c>
      <c r="B11" s="119" t="s">
        <v>152</v>
      </c>
      <c r="C11" s="106">
        <f>G3*PreCondition!E7</f>
        <v>14</v>
      </c>
      <c r="D11" s="106">
        <v>14</v>
      </c>
      <c r="E11" s="89" t="s">
        <v>62</v>
      </c>
      <c r="F11" s="89" t="s">
        <v>62</v>
      </c>
      <c r="G11" s="67">
        <v>625.46</v>
      </c>
      <c r="H11" s="104">
        <f t="shared" si="0"/>
        <v>8756.44</v>
      </c>
      <c r="I11" s="14">
        <v>0</v>
      </c>
      <c r="J11" s="127">
        <f t="shared" si="1"/>
        <v>8756.44</v>
      </c>
      <c r="K11" s="3"/>
      <c r="L11" s="3"/>
      <c r="M11" s="13"/>
      <c r="N11" s="134"/>
      <c r="O11" s="134"/>
    </row>
    <row r="12" spans="1:21" x14ac:dyDescent="0.35">
      <c r="A12" s="3">
        <v>9</v>
      </c>
      <c r="B12" s="116" t="s">
        <v>153</v>
      </c>
      <c r="C12" s="106">
        <f>G3*PreCondition!E8</f>
        <v>28</v>
      </c>
      <c r="D12" s="106">
        <v>28</v>
      </c>
      <c r="E12" s="89" t="s">
        <v>62</v>
      </c>
      <c r="F12" s="89" t="s">
        <v>62</v>
      </c>
      <c r="G12" s="67">
        <v>75.48</v>
      </c>
      <c r="H12" s="104">
        <f t="shared" si="0"/>
        <v>2113.44</v>
      </c>
      <c r="I12" s="14">
        <v>0</v>
      </c>
      <c r="J12" s="127">
        <f t="shared" si="1"/>
        <v>2113.44</v>
      </c>
      <c r="K12" s="13"/>
      <c r="L12" s="13"/>
      <c r="M12" s="13"/>
    </row>
    <row r="13" spans="1:21" x14ac:dyDescent="0.35">
      <c r="A13" s="3">
        <v>9</v>
      </c>
      <c r="B13" s="71"/>
      <c r="C13" s="71" t="s">
        <v>18</v>
      </c>
      <c r="D13" s="71" t="s">
        <v>18</v>
      </c>
      <c r="E13" s="71" t="s">
        <v>18</v>
      </c>
      <c r="F13" s="72"/>
      <c r="G13" s="38"/>
      <c r="H13" s="136">
        <f>SUM(H9:H12)</f>
        <v>28369.88</v>
      </c>
      <c r="I13" s="137">
        <f>SUM(I9:I12)</f>
        <v>1245.6999999999998</v>
      </c>
      <c r="J13" s="19"/>
      <c r="K13" s="65"/>
      <c r="L13" s="64"/>
      <c r="M13" s="66"/>
      <c r="N13" s="64"/>
      <c r="O13" s="64"/>
      <c r="P13" s="147" t="s">
        <v>159</v>
      </c>
      <c r="Q13" s="147"/>
      <c r="R13" s="147"/>
      <c r="S13" s="148" t="s">
        <v>160</v>
      </c>
      <c r="T13" s="148"/>
      <c r="U13" s="148"/>
    </row>
    <row r="14" spans="1:21" x14ac:dyDescent="0.35">
      <c r="A14" s="3">
        <v>10</v>
      </c>
      <c r="B14" s="7" t="s">
        <v>18</v>
      </c>
      <c r="C14" s="7" t="s">
        <v>18</v>
      </c>
      <c r="D14" s="7" t="s">
        <v>18</v>
      </c>
      <c r="E14" s="7" t="s">
        <v>18</v>
      </c>
      <c r="F14" s="7" t="s">
        <v>18</v>
      </c>
      <c r="G14" s="7" t="s">
        <v>18</v>
      </c>
      <c r="H14" s="7" t="s">
        <v>18</v>
      </c>
      <c r="I14" s="7" t="s">
        <v>18</v>
      </c>
      <c r="J14" s="56"/>
      <c r="K14" s="90" t="s">
        <v>47</v>
      </c>
      <c r="L14" s="90" t="s">
        <v>48</v>
      </c>
      <c r="M14" s="34"/>
      <c r="N14" s="73" t="s">
        <v>9</v>
      </c>
      <c r="O14" s="73" t="s">
        <v>11</v>
      </c>
      <c r="P14" s="121" t="s">
        <v>141</v>
      </c>
      <c r="Q14" s="122" t="s">
        <v>142</v>
      </c>
      <c r="R14" s="122" t="s">
        <v>143</v>
      </c>
      <c r="S14" s="121" t="s">
        <v>141</v>
      </c>
      <c r="T14" s="122" t="s">
        <v>142</v>
      </c>
      <c r="U14" s="122" t="s">
        <v>143</v>
      </c>
    </row>
    <row r="15" spans="1:21" x14ac:dyDescent="0.35">
      <c r="A15" s="3">
        <v>11</v>
      </c>
      <c r="B15" s="7" t="s">
        <v>18</v>
      </c>
      <c r="C15" s="7" t="s">
        <v>18</v>
      </c>
      <c r="D15" s="7" t="s">
        <v>18</v>
      </c>
      <c r="E15" s="7" t="s">
        <v>18</v>
      </c>
      <c r="F15" s="7" t="s">
        <v>18</v>
      </c>
      <c r="G15" s="7" t="s">
        <v>18</v>
      </c>
      <c r="H15" s="7" t="s">
        <v>18</v>
      </c>
      <c r="I15" s="7" t="s">
        <v>18</v>
      </c>
      <c r="J15" s="16"/>
      <c r="K15" s="67" t="s">
        <v>49</v>
      </c>
      <c r="L15" s="135" t="s">
        <v>223</v>
      </c>
      <c r="M15" s="13"/>
      <c r="N15" s="67">
        <v>0</v>
      </c>
      <c r="O15" s="118" t="s">
        <v>149</v>
      </c>
      <c r="P15" s="67"/>
      <c r="Q15" s="67"/>
      <c r="R15" s="67"/>
      <c r="S15" s="67"/>
      <c r="T15" s="67"/>
      <c r="U15" s="67"/>
    </row>
    <row r="16" spans="1:21" x14ac:dyDescent="0.35">
      <c r="A16" s="3">
        <v>12</v>
      </c>
      <c r="B16" s="7" t="s">
        <v>18</v>
      </c>
      <c r="C16" s="7" t="s">
        <v>18</v>
      </c>
      <c r="D16" s="7" t="s">
        <v>18</v>
      </c>
      <c r="E16" s="7" t="s">
        <v>18</v>
      </c>
      <c r="F16" s="7" t="s">
        <v>18</v>
      </c>
      <c r="G16" s="7" t="s">
        <v>18</v>
      </c>
      <c r="H16" s="7" t="s">
        <v>18</v>
      </c>
      <c r="I16" s="7" t="s">
        <v>18</v>
      </c>
      <c r="J16" s="16"/>
      <c r="K16" s="67" t="s">
        <v>50</v>
      </c>
      <c r="L16" s="135" t="s">
        <v>207</v>
      </c>
      <c r="M16" s="13"/>
      <c r="N16" s="67">
        <v>1</v>
      </c>
      <c r="O16" s="116" t="s">
        <v>150</v>
      </c>
      <c r="P16" s="67"/>
      <c r="Q16" s="67"/>
      <c r="R16" s="67"/>
      <c r="S16" s="67"/>
      <c r="T16" s="67"/>
      <c r="U16" s="67"/>
    </row>
    <row r="17" spans="1:21" x14ac:dyDescent="0.35">
      <c r="A17" s="3">
        <v>13</v>
      </c>
      <c r="B17" s="7" t="s">
        <v>18</v>
      </c>
      <c r="C17" s="7" t="s">
        <v>18</v>
      </c>
      <c r="D17" s="7" t="s">
        <v>18</v>
      </c>
      <c r="E17" s="7" t="s">
        <v>18</v>
      </c>
      <c r="F17" s="7" t="s">
        <v>18</v>
      </c>
      <c r="G17" s="7" t="s">
        <v>18</v>
      </c>
      <c r="H17" s="7" t="s">
        <v>18</v>
      </c>
      <c r="I17" s="7" t="s">
        <v>18</v>
      </c>
      <c r="J17" s="16"/>
      <c r="K17" s="67" t="s">
        <v>52</v>
      </c>
      <c r="L17" s="135" t="s">
        <v>208</v>
      </c>
      <c r="M17" s="13"/>
      <c r="N17" s="67">
        <v>2</v>
      </c>
      <c r="O17" s="116" t="s">
        <v>151</v>
      </c>
      <c r="P17" s="67"/>
      <c r="Q17" s="67"/>
      <c r="R17" s="67"/>
      <c r="S17" s="67"/>
      <c r="T17" s="67"/>
      <c r="U17" s="67"/>
    </row>
    <row r="18" spans="1:21" x14ac:dyDescent="0.35">
      <c r="A18" s="3">
        <v>14</v>
      </c>
      <c r="B18" s="7" t="s">
        <v>18</v>
      </c>
      <c r="C18" s="7" t="s">
        <v>18</v>
      </c>
      <c r="D18" s="7" t="s">
        <v>18</v>
      </c>
      <c r="E18" s="7" t="s">
        <v>18</v>
      </c>
      <c r="F18" s="7" t="s">
        <v>18</v>
      </c>
      <c r="G18" s="7" t="s">
        <v>18</v>
      </c>
      <c r="H18" s="7" t="s">
        <v>18</v>
      </c>
      <c r="I18" s="7" t="s">
        <v>18</v>
      </c>
      <c r="J18" s="16"/>
      <c r="K18" s="67" t="s">
        <v>53</v>
      </c>
      <c r="L18" s="135" t="s">
        <v>186</v>
      </c>
      <c r="M18" s="13"/>
      <c r="N18" s="67">
        <v>3</v>
      </c>
      <c r="O18" s="119" t="s">
        <v>152</v>
      </c>
      <c r="P18" s="67"/>
      <c r="Q18" s="67"/>
      <c r="R18" s="67"/>
      <c r="S18" s="67"/>
      <c r="T18" s="67"/>
      <c r="U18" s="67"/>
    </row>
    <row r="19" spans="1:21" x14ac:dyDescent="0.35">
      <c r="A19" s="3">
        <v>15</v>
      </c>
      <c r="B19" s="145" t="s">
        <v>122</v>
      </c>
      <c r="C19" s="146"/>
      <c r="D19" s="21"/>
      <c r="E19" s="22"/>
      <c r="F19" s="21"/>
      <c r="G19" s="22"/>
      <c r="H19" s="7" t="s">
        <v>18</v>
      </c>
      <c r="I19" s="7" t="s">
        <v>18</v>
      </c>
      <c r="J19" s="13"/>
      <c r="K19" s="67" t="s">
        <v>54</v>
      </c>
      <c r="L19" s="135" t="s">
        <v>201</v>
      </c>
      <c r="M19" s="13"/>
      <c r="N19" s="67">
        <v>4</v>
      </c>
      <c r="O19" s="116" t="s">
        <v>153</v>
      </c>
      <c r="P19" s="67"/>
      <c r="Q19" s="67"/>
      <c r="R19" s="67"/>
      <c r="S19" s="67"/>
      <c r="T19" s="67"/>
      <c r="U19" s="67"/>
    </row>
    <row r="20" spans="1:21" x14ac:dyDescent="0.35">
      <c r="A20" s="3">
        <v>16</v>
      </c>
      <c r="B20" s="20" t="s">
        <v>19</v>
      </c>
      <c r="C20" s="20" t="s">
        <v>20</v>
      </c>
      <c r="D20" s="20"/>
      <c r="E20" s="20"/>
      <c r="F20" s="20"/>
      <c r="G20" s="20"/>
      <c r="H20" s="7" t="s">
        <v>18</v>
      </c>
      <c r="I20" s="7" t="s">
        <v>18</v>
      </c>
      <c r="J20" s="13"/>
      <c r="K20" s="67" t="s">
        <v>51</v>
      </c>
      <c r="L20" s="135" t="s">
        <v>224</v>
      </c>
      <c r="M20" s="13"/>
      <c r="N20" s="67">
        <v>5</v>
      </c>
      <c r="O20" s="120" t="s">
        <v>154</v>
      </c>
      <c r="P20" s="67"/>
      <c r="Q20" s="67"/>
      <c r="R20" s="67"/>
      <c r="S20" s="67"/>
      <c r="T20" s="67"/>
      <c r="U20" s="67"/>
    </row>
    <row r="21" spans="1:21" x14ac:dyDescent="0.35">
      <c r="A21" s="3">
        <v>17</v>
      </c>
      <c r="B21" s="47" t="s">
        <v>121</v>
      </c>
      <c r="C21" s="14" t="s">
        <v>25</v>
      </c>
      <c r="D21" s="14"/>
      <c r="E21" s="14"/>
      <c r="F21" s="47"/>
      <c r="G21" s="14"/>
      <c r="H21" s="7" t="s">
        <v>18</v>
      </c>
      <c r="I21" s="7" t="s">
        <v>18</v>
      </c>
      <c r="J21" s="13"/>
      <c r="K21" s="67" t="s">
        <v>55</v>
      </c>
      <c r="L21" s="135" t="s">
        <v>225</v>
      </c>
      <c r="M21" s="13"/>
      <c r="N21" s="67">
        <v>6</v>
      </c>
      <c r="O21" s="120" t="s">
        <v>155</v>
      </c>
      <c r="P21" s="67"/>
      <c r="Q21" s="67"/>
      <c r="R21" s="67"/>
      <c r="S21" s="67"/>
      <c r="T21" s="67"/>
      <c r="U21" s="67"/>
    </row>
    <row r="22" spans="1:21" x14ac:dyDescent="0.35">
      <c r="A22" s="3">
        <v>18</v>
      </c>
      <c r="B22" s="47" t="s">
        <v>27</v>
      </c>
      <c r="C22" s="14" t="s">
        <v>26</v>
      </c>
      <c r="D22" s="14"/>
      <c r="E22" s="14"/>
      <c r="F22" s="47"/>
      <c r="G22" s="14"/>
      <c r="H22" s="7" t="s">
        <v>18</v>
      </c>
      <c r="I22" s="7" t="s">
        <v>18</v>
      </c>
      <c r="J22" s="13"/>
      <c r="K22" s="67" t="s">
        <v>56</v>
      </c>
      <c r="L22" s="102" t="str">
        <f>G3</f>
        <v>7</v>
      </c>
      <c r="M22" s="13"/>
      <c r="N22" s="67">
        <v>7</v>
      </c>
      <c r="O22" s="120" t="s">
        <v>156</v>
      </c>
      <c r="P22" s="67"/>
      <c r="Q22" s="67"/>
      <c r="R22" s="67"/>
      <c r="S22" s="67"/>
      <c r="T22" s="67"/>
      <c r="U22" s="67"/>
    </row>
    <row r="23" spans="1:21" x14ac:dyDescent="0.35">
      <c r="A23" s="3">
        <v>19</v>
      </c>
      <c r="B23" s="14" t="s">
        <v>18</v>
      </c>
      <c r="C23" s="14" t="s">
        <v>18</v>
      </c>
      <c r="D23" s="23"/>
      <c r="E23" s="14"/>
      <c r="F23" s="14"/>
      <c r="G23" s="14"/>
      <c r="H23" s="7" t="s">
        <v>18</v>
      </c>
      <c r="I23" s="7" t="s">
        <v>18</v>
      </c>
      <c r="J23" s="13"/>
      <c r="K23" s="107" t="s">
        <v>57</v>
      </c>
      <c r="L23" s="108" t="s">
        <v>226</v>
      </c>
      <c r="M23" s="13"/>
      <c r="N23" s="67">
        <v>8</v>
      </c>
      <c r="O23" s="120" t="s">
        <v>157</v>
      </c>
      <c r="P23" s="67"/>
      <c r="Q23" s="67"/>
      <c r="R23" s="67"/>
      <c r="S23" s="67"/>
      <c r="T23" s="67"/>
      <c r="U23" s="67"/>
    </row>
    <row r="24" spans="1:21" x14ac:dyDescent="0.35">
      <c r="A24" s="3">
        <v>20</v>
      </c>
      <c r="B24" s="14" t="s">
        <v>18</v>
      </c>
      <c r="C24" s="14" t="s">
        <v>18</v>
      </c>
      <c r="D24" s="24" t="s">
        <v>18</v>
      </c>
      <c r="E24" s="14" t="s">
        <v>18</v>
      </c>
      <c r="F24" s="14"/>
      <c r="G24" s="14"/>
      <c r="H24" s="7" t="s">
        <v>18</v>
      </c>
      <c r="I24" s="7" t="s">
        <v>18</v>
      </c>
      <c r="J24" s="13"/>
      <c r="K24" s="13"/>
      <c r="L24" s="91"/>
      <c r="M24" s="13"/>
    </row>
    <row r="25" spans="1:21" x14ac:dyDescent="0.35">
      <c r="A25" s="3">
        <v>21</v>
      </c>
      <c r="B25" s="7" t="s">
        <v>18</v>
      </c>
      <c r="C25" s="7" t="s">
        <v>18</v>
      </c>
      <c r="D25" s="7" t="s">
        <v>18</v>
      </c>
      <c r="E25" s="7" t="s">
        <v>18</v>
      </c>
      <c r="F25" s="7" t="s">
        <v>18</v>
      </c>
      <c r="G25" s="7" t="s">
        <v>18</v>
      </c>
      <c r="H25" s="7" t="s">
        <v>18</v>
      </c>
      <c r="I25" s="7" t="s">
        <v>18</v>
      </c>
      <c r="J25" s="13"/>
      <c r="K25" s="13"/>
      <c r="L25" s="13"/>
    </row>
  </sheetData>
  <mergeCells count="3">
    <mergeCell ref="B19:C19"/>
    <mergeCell ref="P13:R13"/>
    <mergeCell ref="S13:U13"/>
  </mergeCells>
  <phoneticPr fontId="1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QuickProductionRun</vt:lpstr>
      <vt:lpstr>PreCondition</vt:lpstr>
      <vt:lpstr>QPR_TC01</vt:lpstr>
      <vt:lpstr>QPR_TC02</vt:lpstr>
      <vt:lpstr>QPR_TC03</vt:lpstr>
      <vt:lpstr>QPR_TC04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2019-10-03T09:06:27Z</dcterms:created>
  <dc:creator>Kailash R</dc:creator>
  <cp:lastModifiedBy>goutham</cp:lastModifiedBy>
  <dcterms:modified xsi:type="dcterms:W3CDTF">2022-06-24T09:20:35Z</dcterms:modified>
</cp:coreProperties>
</file>