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tham\Desktop\"/>
    </mc:Choice>
  </mc:AlternateContent>
  <xr:revisionPtr revIDLastSave="0" documentId="13_ncr:1_{44AF79CC-F934-42BE-99FD-517CB45F11DC}" xr6:coauthVersionLast="47" xr6:coauthVersionMax="47" xr10:uidLastSave="{00000000-0000-0000-0000-000000000000}"/>
  <bookViews>
    <workbookView xWindow="-110" yWindow="-110" windowWidth="19420" windowHeight="10420" tabRatio="556" activeTab="1" xr2:uid="{9B67478A-A6D0-4965-9CC2-529A3FE44123}"/>
  </bookViews>
  <sheets>
    <sheet name="STO_TC03" sheetId="41" r:id="rId1"/>
    <sheet name="STO_TC04" sheetId="35" r:id="rId2"/>
    <sheet name="STO_TC01" sheetId="30" r:id="rId3"/>
    <sheet name="STO_TC06" sheetId="37" r:id="rId4"/>
    <sheet name="STO_TC07" sheetId="39" r:id="rId5"/>
    <sheet name="STO_TC05" sheetId="40" r:id="rId6"/>
    <sheet name="STO_TC02" sheetId="33" r:id="rId7"/>
    <sheet name="Stock transfer order Flow " sheetId="3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35" l="1"/>
  <c r="Y4" i="35"/>
  <c r="Z4" i="35" s="1"/>
  <c r="Y15" i="35"/>
  <c r="R7" i="35"/>
  <c r="P7" i="35"/>
  <c r="I7" i="35"/>
  <c r="M7" i="35" s="1"/>
  <c r="R6" i="35"/>
  <c r="S6" i="35" s="1"/>
  <c r="P6" i="35"/>
  <c r="I6" i="35"/>
  <c r="N6" i="35" s="1"/>
  <c r="Y16" i="35" s="1"/>
  <c r="AC5" i="35"/>
  <c r="S5" i="35"/>
  <c r="T5" i="35" s="1"/>
  <c r="R5" i="35"/>
  <c r="P5" i="35"/>
  <c r="N5" i="35"/>
  <c r="M5" i="35"/>
  <c r="I5" i="35"/>
  <c r="AC4" i="35"/>
  <c r="R4" i="35"/>
  <c r="P4" i="35"/>
  <c r="N4" i="35"/>
  <c r="Y14" i="35" s="1"/>
  <c r="I4" i="35"/>
  <c r="M4" i="35" s="1"/>
  <c r="AC3" i="35"/>
  <c r="R3" i="35"/>
  <c r="P3" i="35"/>
  <c r="I3" i="35"/>
  <c r="N3" i="35" s="1"/>
  <c r="P4" i="41"/>
  <c r="P5" i="41"/>
  <c r="P6" i="41"/>
  <c r="P7" i="41"/>
  <c r="P3" i="41"/>
  <c r="Q4" i="41"/>
  <c r="Q5" i="41"/>
  <c r="Q6" i="41"/>
  <c r="Q7" i="41"/>
  <c r="Q3" i="41"/>
  <c r="R7" i="41"/>
  <c r="I7" i="41"/>
  <c r="N7" i="41" s="1"/>
  <c r="Y17" i="41" s="1"/>
  <c r="R6" i="41"/>
  <c r="I6" i="41"/>
  <c r="M6" i="41" s="1"/>
  <c r="R5" i="41"/>
  <c r="M5" i="41"/>
  <c r="I5" i="41"/>
  <c r="N5" i="41" s="1"/>
  <c r="Y15" i="41" s="1"/>
  <c r="S4" i="41"/>
  <c r="T4" i="41" s="1"/>
  <c r="R4" i="41"/>
  <c r="N4" i="41"/>
  <c r="Y14" i="41" s="1"/>
  <c r="M4" i="41"/>
  <c r="I4" i="41"/>
  <c r="R3" i="41"/>
  <c r="N3" i="41"/>
  <c r="I3" i="41"/>
  <c r="M3" i="41" s="1"/>
  <c r="T4" i="40"/>
  <c r="T5" i="40"/>
  <c r="T6" i="40"/>
  <c r="T7" i="40"/>
  <c r="T3" i="40"/>
  <c r="N4" i="40"/>
  <c r="Y14" i="40" s="1"/>
  <c r="N5" i="40"/>
  <c r="N6" i="40"/>
  <c r="N7" i="40"/>
  <c r="N3" i="40"/>
  <c r="Q4" i="40"/>
  <c r="Q5" i="40"/>
  <c r="S5" i="40" s="1"/>
  <c r="U5" i="40" s="1"/>
  <c r="Q6" i="40"/>
  <c r="Q7" i="40"/>
  <c r="Q3" i="40"/>
  <c r="R7" i="40"/>
  <c r="S7" i="40" s="1"/>
  <c r="P7" i="40"/>
  <c r="I7" i="40"/>
  <c r="R6" i="40"/>
  <c r="S6" i="40" s="1"/>
  <c r="P6" i="40"/>
  <c r="I6" i="40"/>
  <c r="M6" i="40" s="1"/>
  <c r="R5" i="40"/>
  <c r="P5" i="40"/>
  <c r="I5" i="40"/>
  <c r="R4" i="40"/>
  <c r="P4" i="40"/>
  <c r="M4" i="40"/>
  <c r="I4" i="40"/>
  <c r="R3" i="40"/>
  <c r="P3" i="40"/>
  <c r="M3" i="40"/>
  <c r="I3" i="40"/>
  <c r="N4" i="33"/>
  <c r="N5" i="33"/>
  <c r="N6" i="33"/>
  <c r="N7" i="33"/>
  <c r="N3" i="33"/>
  <c r="AD3" i="33"/>
  <c r="AD4" i="33"/>
  <c r="AD5" i="33"/>
  <c r="X4" i="33"/>
  <c r="Y4" i="33" s="1"/>
  <c r="X5" i="33"/>
  <c r="Y5" i="33" s="1"/>
  <c r="X6" i="33"/>
  <c r="Y6" i="33" s="1"/>
  <c r="X7" i="33"/>
  <c r="Y7" i="33" s="1"/>
  <c r="X3" i="33"/>
  <c r="Y3" i="33" s="1"/>
  <c r="AA3" i="33" s="1"/>
  <c r="R4" i="33"/>
  <c r="S4" i="33" s="1"/>
  <c r="R5" i="33"/>
  <c r="S5" i="33" s="1"/>
  <c r="R6" i="33"/>
  <c r="S6" i="33" s="1"/>
  <c r="R7" i="33"/>
  <c r="S7" i="33" s="1"/>
  <c r="P4" i="33"/>
  <c r="P5" i="33"/>
  <c r="AC3" i="33" s="1"/>
  <c r="P6" i="33"/>
  <c r="AC4" i="33" s="1"/>
  <c r="P7" i="33"/>
  <c r="AC5" i="33" s="1"/>
  <c r="AE5" i="33" s="1"/>
  <c r="I7" i="33"/>
  <c r="I6" i="33"/>
  <c r="M6" i="33" s="1"/>
  <c r="I5" i="33"/>
  <c r="Y15" i="33" s="1"/>
  <c r="I4" i="33"/>
  <c r="M4" i="33" s="1"/>
  <c r="R3" i="33"/>
  <c r="S3" i="33" s="1"/>
  <c r="U3" i="33" s="1"/>
  <c r="P3" i="33"/>
  <c r="I3" i="33"/>
  <c r="M3" i="33" s="1"/>
  <c r="AE4" i="35" l="1"/>
  <c r="AG4" i="35" s="1"/>
  <c r="AA3" i="35"/>
  <c r="Z3" i="35"/>
  <c r="AA4" i="35"/>
  <c r="N8" i="35"/>
  <c r="M9" i="35" s="1"/>
  <c r="G17" i="35" s="1"/>
  <c r="Y13" i="35"/>
  <c r="Y21" i="35" s="1"/>
  <c r="AE3" i="35"/>
  <c r="Y8" i="35"/>
  <c r="U6" i="35"/>
  <c r="T6" i="35"/>
  <c r="AE5" i="35"/>
  <c r="M6" i="35"/>
  <c r="S7" i="35"/>
  <c r="S3" i="35"/>
  <c r="S4" i="35"/>
  <c r="U5" i="35"/>
  <c r="N7" i="35"/>
  <c r="Y17" i="35" s="1"/>
  <c r="M3" i="35"/>
  <c r="S7" i="41"/>
  <c r="T7" i="41" s="1"/>
  <c r="S3" i="41"/>
  <c r="N6" i="41"/>
  <c r="Y16" i="41" s="1"/>
  <c r="U4" i="41"/>
  <c r="S6" i="41"/>
  <c r="M7" i="41"/>
  <c r="M8" i="41" s="1"/>
  <c r="S5" i="41"/>
  <c r="Y13" i="41"/>
  <c r="Y17" i="40"/>
  <c r="Y15" i="40"/>
  <c r="U6" i="40"/>
  <c r="U7" i="40"/>
  <c r="M5" i="40"/>
  <c r="M8" i="40" s="1"/>
  <c r="Y16" i="40"/>
  <c r="S3" i="40"/>
  <c r="S4" i="40"/>
  <c r="M7" i="40"/>
  <c r="Y13" i="40"/>
  <c r="Y17" i="33"/>
  <c r="AE4" i="33"/>
  <c r="AG4" i="33" s="1"/>
  <c r="AE3" i="33"/>
  <c r="AG3" i="33" s="1"/>
  <c r="Z6" i="33"/>
  <c r="AA6" i="33"/>
  <c r="AA4" i="33"/>
  <c r="Z4" i="33"/>
  <c r="Z5" i="33"/>
  <c r="AA5" i="33"/>
  <c r="Z7" i="33"/>
  <c r="AA7" i="33"/>
  <c r="T5" i="33"/>
  <c r="U5" i="33"/>
  <c r="T7" i="33"/>
  <c r="U7" i="33"/>
  <c r="T6" i="33"/>
  <c r="U6" i="33"/>
  <c r="U4" i="33"/>
  <c r="T4" i="33"/>
  <c r="M7" i="33"/>
  <c r="AF5" i="33"/>
  <c r="AG5" i="33"/>
  <c r="S8" i="33"/>
  <c r="T3" i="33"/>
  <c r="Z3" i="33"/>
  <c r="Y9" i="33" s="1"/>
  <c r="L14" i="33" s="1"/>
  <c r="Y14" i="33"/>
  <c r="M5" i="33"/>
  <c r="M8" i="33" s="1"/>
  <c r="Y16" i="33"/>
  <c r="Y8" i="33"/>
  <c r="AF4" i="35" l="1"/>
  <c r="AG3" i="35"/>
  <c r="AE8" i="35"/>
  <c r="AF3" i="35"/>
  <c r="K14" i="35"/>
  <c r="Y9" i="35"/>
  <c r="U3" i="35"/>
  <c r="T3" i="35"/>
  <c r="S9" i="35" s="1"/>
  <c r="L13" i="35" s="1"/>
  <c r="S8" i="35"/>
  <c r="M8" i="35"/>
  <c r="U7" i="35"/>
  <c r="T7" i="35"/>
  <c r="AG5" i="35"/>
  <c r="AF5" i="35"/>
  <c r="U4" i="35"/>
  <c r="T4" i="35"/>
  <c r="U7" i="41"/>
  <c r="F17" i="41"/>
  <c r="Y21" i="41"/>
  <c r="U3" i="41"/>
  <c r="T3" i="41"/>
  <c r="S8" i="41"/>
  <c r="N8" i="41"/>
  <c r="M9" i="41" s="1"/>
  <c r="G17" i="41" s="1"/>
  <c r="U5" i="41"/>
  <c r="T5" i="41"/>
  <c r="U6" i="41"/>
  <c r="T6" i="41"/>
  <c r="Y21" i="40"/>
  <c r="F17" i="40"/>
  <c r="U4" i="40"/>
  <c r="U3" i="40"/>
  <c r="S8" i="40"/>
  <c r="N8" i="40"/>
  <c r="M9" i="40" s="1"/>
  <c r="G17" i="40" s="1"/>
  <c r="AF3" i="33"/>
  <c r="AF4" i="33"/>
  <c r="AE8" i="33"/>
  <c r="K15" i="33" s="1"/>
  <c r="F17" i="33"/>
  <c r="S9" i="33"/>
  <c r="L13" i="33" s="1"/>
  <c r="K13" i="33"/>
  <c r="N8" i="33"/>
  <c r="M9" i="33" s="1"/>
  <c r="G17" i="33" s="1"/>
  <c r="Y13" i="33"/>
  <c r="Y21" i="33" s="1"/>
  <c r="K14" i="33"/>
  <c r="Y10" i="33"/>
  <c r="M14" i="33" s="1"/>
  <c r="AE9" i="35" l="1"/>
  <c r="L15" i="35" s="1"/>
  <c r="L14" i="35"/>
  <c r="Y10" i="35"/>
  <c r="M14" i="35" s="1"/>
  <c r="K15" i="35"/>
  <c r="K13" i="35"/>
  <c r="S10" i="35"/>
  <c r="M13" i="35" s="1"/>
  <c r="F17" i="35"/>
  <c r="M10" i="35"/>
  <c r="H17" i="35" s="1"/>
  <c r="K15" i="41"/>
  <c r="L15" i="41"/>
  <c r="K13" i="41"/>
  <c r="M10" i="41"/>
  <c r="H17" i="41" s="1"/>
  <c r="S9" i="41"/>
  <c r="L13" i="41" s="1"/>
  <c r="L14" i="41"/>
  <c r="M10" i="40"/>
  <c r="H17" i="40" s="1"/>
  <c r="L14" i="40"/>
  <c r="K15" i="40"/>
  <c r="K13" i="40"/>
  <c r="K14" i="40"/>
  <c r="S9" i="40"/>
  <c r="L13" i="40" s="1"/>
  <c r="AE9" i="33"/>
  <c r="L15" i="33" s="1"/>
  <c r="AE10" i="33"/>
  <c r="M15" i="33" s="1"/>
  <c r="L17" i="33"/>
  <c r="S10" i="33"/>
  <c r="M13" i="33" s="1"/>
  <c r="K17" i="33"/>
  <c r="M10" i="33"/>
  <c r="H17" i="33" s="1"/>
  <c r="L17" i="35" l="1"/>
  <c r="AE10" i="35"/>
  <c r="M15" i="35" s="1"/>
  <c r="M17" i="35" s="1"/>
  <c r="K17" i="35"/>
  <c r="M15" i="41"/>
  <c r="K14" i="41"/>
  <c r="K17" i="41" s="1"/>
  <c r="M14" i="41"/>
  <c r="L17" i="41"/>
  <c r="S10" i="41"/>
  <c r="M13" i="41" s="1"/>
  <c r="S10" i="40"/>
  <c r="M13" i="40" s="1"/>
  <c r="L15" i="40"/>
  <c r="M15" i="40"/>
  <c r="K17" i="40"/>
  <c r="L17" i="40"/>
  <c r="M14" i="40"/>
  <c r="M17" i="33"/>
  <c r="T4" i="37"/>
  <c r="T5" i="37"/>
  <c r="T6" i="37"/>
  <c r="T7" i="37"/>
  <c r="T3" i="37"/>
  <c r="N4" i="37"/>
  <c r="N5" i="37"/>
  <c r="N6" i="37"/>
  <c r="N7" i="37"/>
  <c r="N3" i="37"/>
  <c r="U4" i="37"/>
  <c r="U5" i="37"/>
  <c r="U6" i="37"/>
  <c r="U7" i="37"/>
  <c r="U3" i="37"/>
  <c r="U4" i="39"/>
  <c r="U5" i="39"/>
  <c r="U6" i="39"/>
  <c r="U7" i="39"/>
  <c r="U3" i="39"/>
  <c r="M17" i="41" l="1"/>
  <c r="M17" i="40"/>
  <c r="T4" i="39"/>
  <c r="T5" i="39"/>
  <c r="T6" i="39"/>
  <c r="T7" i="39"/>
  <c r="T3" i="39"/>
  <c r="N4" i="39"/>
  <c r="N5" i="39"/>
  <c r="N6" i="39"/>
  <c r="N7" i="39"/>
  <c r="X17" i="39" s="1"/>
  <c r="N3" i="39"/>
  <c r="X13" i="39" s="1"/>
  <c r="W17" i="39"/>
  <c r="V17" i="39"/>
  <c r="W16" i="39"/>
  <c r="V16" i="39"/>
  <c r="W15" i="39"/>
  <c r="V15" i="39"/>
  <c r="W14" i="39"/>
  <c r="V14" i="39"/>
  <c r="W13" i="39"/>
  <c r="V13" i="39"/>
  <c r="R7" i="39"/>
  <c r="S7" i="39" s="1"/>
  <c r="P7" i="39"/>
  <c r="I7" i="39"/>
  <c r="M7" i="39" s="1"/>
  <c r="S6" i="39"/>
  <c r="R6" i="39"/>
  <c r="P6" i="39"/>
  <c r="M6" i="39"/>
  <c r="I6" i="39"/>
  <c r="R5" i="39"/>
  <c r="S5" i="39" s="1"/>
  <c r="P5" i="39"/>
  <c r="I5" i="39"/>
  <c r="X15" i="39" s="1"/>
  <c r="R4" i="39"/>
  <c r="S4" i="39" s="1"/>
  <c r="P4" i="39"/>
  <c r="I4" i="39"/>
  <c r="R3" i="39"/>
  <c r="S3" i="39" s="1"/>
  <c r="P3" i="39"/>
  <c r="I3" i="39"/>
  <c r="M3" i="39" s="1"/>
  <c r="W17" i="37"/>
  <c r="V17" i="37"/>
  <c r="W16" i="37"/>
  <c r="V16" i="37"/>
  <c r="W15" i="37"/>
  <c r="V15" i="37"/>
  <c r="W14" i="37"/>
  <c r="V14" i="37"/>
  <c r="W13" i="37"/>
  <c r="V13" i="37"/>
  <c r="R7" i="37"/>
  <c r="S7" i="37" s="1"/>
  <c r="P7" i="37"/>
  <c r="I7" i="37"/>
  <c r="X17" i="37" s="1"/>
  <c r="R6" i="37"/>
  <c r="S6" i="37" s="1"/>
  <c r="P6" i="37"/>
  <c r="I6" i="37"/>
  <c r="X16" i="37" s="1"/>
  <c r="S5" i="37"/>
  <c r="R5" i="37"/>
  <c r="P5" i="37"/>
  <c r="I5" i="37"/>
  <c r="X15" i="37" s="1"/>
  <c r="R4" i="37"/>
  <c r="S4" i="37" s="1"/>
  <c r="P4" i="37"/>
  <c r="I4" i="37"/>
  <c r="X14" i="37" s="1"/>
  <c r="R3" i="37"/>
  <c r="S3" i="37" s="1"/>
  <c r="P3" i="37"/>
  <c r="I3" i="37"/>
  <c r="X14" i="39" l="1"/>
  <c r="X16" i="39"/>
  <c r="M4" i="39"/>
  <c r="M8" i="39"/>
  <c r="X21" i="39"/>
  <c r="S9" i="39"/>
  <c r="L13" i="39" s="1"/>
  <c r="L17" i="39" s="1"/>
  <c r="S8" i="39"/>
  <c r="N8" i="39"/>
  <c r="M9" i="39" s="1"/>
  <c r="G17" i="39" s="1"/>
  <c r="M5" i="39"/>
  <c r="X13" i="37"/>
  <c r="X21" i="37" s="1"/>
  <c r="N8" i="37"/>
  <c r="M9" i="37" s="1"/>
  <c r="G17" i="37" s="1"/>
  <c r="S9" i="37"/>
  <c r="L13" i="37" s="1"/>
  <c r="L17" i="37" s="1"/>
  <c r="S8" i="37"/>
  <c r="M7" i="37"/>
  <c r="M6" i="37"/>
  <c r="M5" i="37"/>
  <c r="M4" i="37"/>
  <c r="M3" i="37"/>
  <c r="F17" i="39" l="1"/>
  <c r="M10" i="39"/>
  <c r="H17" i="39" s="1"/>
  <c r="K13" i="39"/>
  <c r="K17" i="39" s="1"/>
  <c r="S10" i="39"/>
  <c r="M13" i="39" s="1"/>
  <c r="M17" i="39" s="1"/>
  <c r="K13" i="37"/>
  <c r="K17" i="37" s="1"/>
  <c r="S10" i="37"/>
  <c r="M13" i="37" s="1"/>
  <c r="M17" i="37" s="1"/>
  <c r="M8" i="37"/>
  <c r="F17" i="37" l="1"/>
  <c r="M10" i="37"/>
  <c r="H17" i="37" s="1"/>
  <c r="X21" i="30" l="1"/>
  <c r="X14" i="30"/>
  <c r="X15" i="30"/>
  <c r="X16" i="30"/>
  <c r="X17" i="30"/>
  <c r="X13" i="30"/>
  <c r="K17" i="30" l="1"/>
  <c r="L17" i="30"/>
  <c r="M17" i="30"/>
  <c r="M13" i="30"/>
  <c r="L13" i="30"/>
  <c r="K13" i="30"/>
  <c r="P4" i="30" l="1"/>
  <c r="P5" i="30"/>
  <c r="P6" i="30"/>
  <c r="P7" i="30"/>
  <c r="P3" i="30"/>
  <c r="N4" i="30"/>
  <c r="N5" i="30"/>
  <c r="N3" i="30"/>
  <c r="S3" i="30"/>
  <c r="T3" i="30" s="1"/>
  <c r="I4" i="30"/>
  <c r="I5" i="30"/>
  <c r="I6" i="30"/>
  <c r="N6" i="30" s="1"/>
  <c r="I7" i="30"/>
  <c r="N7" i="30" s="1"/>
  <c r="I3" i="30"/>
  <c r="R4" i="30"/>
  <c r="S4" i="30" s="1"/>
  <c r="T4" i="30" s="1"/>
  <c r="R5" i="30"/>
  <c r="S5" i="30" s="1"/>
  <c r="T5" i="30" s="1"/>
  <c r="R6" i="30"/>
  <c r="S6" i="30" s="1"/>
  <c r="T6" i="30" s="1"/>
  <c r="R7" i="30"/>
  <c r="S7" i="30" s="1"/>
  <c r="T7" i="30" s="1"/>
  <c r="R3" i="30"/>
  <c r="S8" i="30" l="1"/>
  <c r="S9" i="30" l="1"/>
  <c r="S10" i="30" s="1"/>
  <c r="M7" i="30"/>
  <c r="M6" i="30"/>
  <c r="M8" i="30" s="1"/>
  <c r="M5" i="30"/>
  <c r="M4" i="30"/>
  <c r="M3" i="30"/>
  <c r="F17" i="30" l="1"/>
  <c r="N8" i="30"/>
  <c r="M9" i="30" s="1"/>
  <c r="M10" i="30" s="1"/>
  <c r="H17" i="30" l="1"/>
  <c r="G17" i="30"/>
  <c r="W15" i="30"/>
  <c r="V15" i="30"/>
  <c r="W17" i="30"/>
  <c r="V17" i="30"/>
  <c r="W13" i="30"/>
  <c r="V13" i="30"/>
  <c r="V14" i="30"/>
  <c r="W14" i="30"/>
  <c r="W16" i="30"/>
  <c r="V16" i="30"/>
</calcChain>
</file>

<file path=xl/sharedStrings.xml><?xml version="1.0" encoding="utf-8"?>
<sst xmlns="http://schemas.openxmlformats.org/spreadsheetml/2006/main" count="4367" uniqueCount="198">
  <si>
    <t>Column0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</si>
  <si>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</si>
  <si>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</si>
  <si>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</si>
  <si>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</si>
  <si>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</si>
  <si>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</si>
  <si>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</si>
  <si>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</si>
  <si>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Row count</t>
  </si>
  <si>
    <t>S.No</t>
  </si>
  <si>
    <t>Product ID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</si>
  <si>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</si>
  <si>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</si>
  <si>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</si>
  <si>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</si>
  <si>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</si>
  <si>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</si>
  <si>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</si>
  <si>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</si>
  <si>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</si>
  <si>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</si>
  <si>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</si>
  <si>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</si>
  <si>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</si>
  <si>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</si>
  <si>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</si>
  <si>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</si>
  <si>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</si>
  <si>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</si>
  <si>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</si>
  <si>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</si>
  <si>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</si>
  <si>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</si>
  <si>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</si>
  <si>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</si>
  <si>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</si>
  <si>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</si>
  <si>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</si>
  <si>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</si>
  <si>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Facility-ShipGroup</t>
  </si>
  <si>
    <t>Dept</t>
  </si>
  <si>
    <t>Qty</t>
  </si>
  <si>
    <t>UOM</t>
  </si>
  <si>
    <t>Sales Price</t>
  </si>
  <si>
    <t>Total</t>
  </si>
  <si>
    <t>CGST%</t>
  </si>
  <si>
    <t>SGST%</t>
  </si>
  <si>
    <t>Shipment 1 Product ID</t>
  </si>
  <si>
    <t>DNPFT001</t>
  </si>
  <si>
    <t>UIDAI</t>
  </si>
  <si>
    <t>UIDAI - Sales Dept</t>
  </si>
  <si>
    <t>BELFL135</t>
  </si>
  <si>
    <t>BESITCT050</t>
  </si>
  <si>
    <t>BRACC106</t>
  </si>
  <si>
    <t>BECTC028</t>
  </si>
  <si>
    <t>Sub Total</t>
  </si>
  <si>
    <t>.</t>
  </si>
  <si>
    <t>Total Tax</t>
  </si>
  <si>
    <t>Grand Total</t>
  </si>
  <si>
    <t>CGST</t>
  </si>
  <si>
    <t>SGST</t>
  </si>
  <si>
    <t>IGST</t>
  </si>
  <si>
    <t>Acct Posting for Invoice</t>
  </si>
  <si>
    <t xml:space="preserve">GL Account ID - Name	</t>
  </si>
  <si>
    <t xml:space="preserve">Debit / Credit	</t>
  </si>
  <si>
    <t>UIDAI - Inventory - WH</t>
  </si>
  <si>
    <t>1800</t>
  </si>
  <si>
    <t>625</t>
  </si>
  <si>
    <t>780</t>
  </si>
  <si>
    <t>From Branch</t>
  </si>
  <si>
    <t>To Facility</t>
  </si>
  <si>
    <t>Product Store</t>
  </si>
  <si>
    <t>General Sales Store</t>
  </si>
  <si>
    <t>Tax amount</t>
  </si>
  <si>
    <t>Line Level Total</t>
  </si>
  <si>
    <t>STO Num</t>
  </si>
  <si>
    <t>Serai001</t>
  </si>
  <si>
    <t>Batch001</t>
  </si>
  <si>
    <t>Shipment 1 Planned Qty</t>
  </si>
  <si>
    <t>Line Amount</t>
  </si>
  <si>
    <t>GST amount</t>
  </si>
  <si>
    <t>Shp amount</t>
  </si>
  <si>
    <t>Stock Receipt ID</t>
  </si>
  <si>
    <t>Stock Issue ID</t>
  </si>
  <si>
    <t>Central Warehouse</t>
  </si>
  <si>
    <t>Each - Default Price</t>
  </si>
  <si>
    <t>150.63</t>
  </si>
  <si>
    <t>1800.32</t>
  </si>
  <si>
    <t>300.52</t>
  </si>
  <si>
    <t>453.8</t>
  </si>
  <si>
    <t>200.91</t>
  </si>
  <si>
    <t>PO SubTotal</t>
  </si>
  <si>
    <t>PO Total Tax Value</t>
  </si>
  <si>
    <t>PO GrandTotal</t>
  </si>
  <si>
    <t>Shipment Order Qty</t>
  </si>
  <si>
    <t>Shipment ID</t>
  </si>
  <si>
    <t>7</t>
  </si>
  <si>
    <t>655</t>
  </si>
  <si>
    <t>STO Invoic Id</t>
  </si>
  <si>
    <t>Invoice SubTotal</t>
  </si>
  <si>
    <t>Invoice TaxAmt</t>
  </si>
  <si>
    <t>Invoice Value</t>
  </si>
  <si>
    <t>Flows</t>
  </si>
  <si>
    <t>Phase</t>
  </si>
  <si>
    <t>Test Case Description</t>
  </si>
  <si>
    <t>Scenarios</t>
  </si>
  <si>
    <t>Implemented Status</t>
  </si>
  <si>
    <t>Comments</t>
  </si>
  <si>
    <t>Target Completion Date</t>
  </si>
  <si>
    <t>Flow ID</t>
  </si>
  <si>
    <t>STO_TC01</t>
  </si>
  <si>
    <t>Stock transfer Order &gt; Create Transfer Outgoing Shipment &gt;  Stock Transfer Note &gt; Transfer Incoming Shipment</t>
  </si>
  <si>
    <t>STO_TC02</t>
  </si>
  <si>
    <t>STO_TC03</t>
  </si>
  <si>
    <t>STO_TC04</t>
  </si>
  <si>
    <t>* Create a Stock Transfer Order with Normal product, batch Product and Serial Product(Other Branch Facility)
* Create a Outgoing  Stock Transfer Order and ship the complete(full) inventory transfer.
* Update and Post the Invoice(transfer Note).
* Receive full shipment .</t>
  </si>
  <si>
    <t>* Create a Stock Transfer Order with Normal product, batch Product and Serial Product(Same Branch Facility)
* Create a Outgoing  Stock Transfer Order and ship the complete(full) inventory transfer.
* Update and Post the Invoice(transfer Note).
* Receive full shipment .</t>
  </si>
  <si>
    <t>Stock transfer Order &gt; Edit the Order &gt;Create Transfer Outgoing Shipment (Multiple)  &gt;  Stock Transfer Note (Multiple) &gt; Transfer Incoming Shipment(multiple).</t>
  </si>
  <si>
    <t>Stock transfer Order &gt; Create Transfer Outgoing Shipment (Partial)  &gt;Edit the Order  &gt;Stock Transfer Note  &gt; Transfer Incoming Shipment.</t>
  </si>
  <si>
    <t>1. Create Stock Transfer Order.
2. Create a Transfer Outgoing Shipment.
3. Update and post the Stock transfer Note.
4. Create a Transfer Incoming Shipment.
5. Verify Financial report</t>
  </si>
  <si>
    <t>1. Create Stock Transfer Order.
2. Edit The Order
3. Create a Transfer Outgoing Shipment.
4. Update and post the Stock transfer Note.
5. Create a Transfer Incoming Shipment.
6. Verify Financial report</t>
  </si>
  <si>
    <t>1. Create Stock Transfer Order.
2. Create a Transfer Outgoing Shipment.
3. Edit The Order
4. Update and post the Stock transfer Note.
5. Create a Transfer Incoming Shipment.
6. Verify Financial report</t>
  </si>
  <si>
    <t>Validation  /screen</t>
  </si>
  <si>
    <t>Stock Transfer Order</t>
  </si>
  <si>
    <t>1. Order Status.
2. Subtotal value.
3. Tax Value.
4. GrandTotal Value.</t>
  </si>
  <si>
    <t>Transfer Outgoing Shipment.</t>
  </si>
  <si>
    <t xml:space="preserve">1. Planned Qty
2. Total Qty
3. Shipment Status.
 </t>
  </si>
  <si>
    <t>STO Note</t>
  </si>
  <si>
    <t>1. Invoice Header amount.
2. Sub Total value
3. Tax Value
4. Grand Total
5. Status</t>
  </si>
  <si>
    <t>Transfer incoming  Shipment.</t>
  </si>
  <si>
    <t>1. Incoming Qty validation
2. Status</t>
  </si>
  <si>
    <t>Reviewer comment</t>
  </si>
  <si>
    <t>Stock transfer Order &gt; Create Transfer Outgoing Shipment (Multiple)  &gt;  Stock Transfer Note (Multiple) &gt; Transfer Incoming Shipment(multiple).</t>
  </si>
  <si>
    <t>STO_TC05</t>
  </si>
  <si>
    <t>Shipment 2 Product ID</t>
  </si>
  <si>
    <t>Shipment 2 Planned Qty</t>
  </si>
  <si>
    <t> Stock Account</t>
  </si>
  <si>
    <t>C</t>
  </si>
  <si>
    <t>Stock In Transit</t>
  </si>
  <si>
    <t>D</t>
  </si>
  <si>
    <t>Transfer Receivable</t>
  </si>
  <si>
    <t>STO intermediary Clearing Account</t>
  </si>
  <si>
    <t>Output IGST</t>
  </si>
  <si>
    <t>Acct Posting for Outgoing Shipment</t>
  </si>
  <si>
    <t>Stock Account</t>
  </si>
  <si>
    <t>Acct Posting for incoming Shipment</t>
  </si>
  <si>
    <t>Shipment 3 Product ID</t>
  </si>
  <si>
    <t>Shipment 3 Planned Qty</t>
  </si>
  <si>
    <t>UIDAI - Production - WH</t>
  </si>
  <si>
    <t>STO_TC06</t>
  </si>
  <si>
    <t>STO_TC07</t>
  </si>
  <si>
    <t>* Create a Stock Transfer Order with Normal product(Other Branch Facility)
* Create a Outgoing  Stock Transfer Order and ship the complete(full) inventory transfer.
* Update and Post the Invoice(transfer Note).
* Receive full shipment .</t>
  </si>
  <si>
    <t>* Create a Stock Transfer Order with  batch Product (Other Branch Facility)
* Create a Outgoing  Stock Transfer Order and ship the complete(full) inventory transfer.
* Update and Post the Invoice(transfer Note).
* Receive full shipment .</t>
  </si>
  <si>
    <t>CAV/1920</t>
  </si>
  <si>
    <t>20914</t>
  </si>
  <si>
    <t>Batch001A</t>
  </si>
  <si>
    <t>Batch002A</t>
  </si>
  <si>
    <t>Batch003A</t>
  </si>
  <si>
    <t>Batch004A</t>
  </si>
  <si>
    <t>Batch005A</t>
  </si>
  <si>
    <t>Cost Value</t>
  </si>
  <si>
    <t>UD/SO/02590</t>
  </si>
  <si>
    <t>21474</t>
  </si>
  <si>
    <t>CAV/2086</t>
  </si>
  <si>
    <t>21475</t>
  </si>
  <si>
    <t>142 - Finished Goods</t>
  </si>
  <si>
    <t>144 - Stock In Transit</t>
  </si>
  <si>
    <t>21487</t>
  </si>
  <si>
    <t>CAV/2090</t>
  </si>
  <si>
    <t>Column37</t>
  </si>
  <si>
    <t>Column38</t>
  </si>
  <si>
    <t>Column39</t>
  </si>
  <si>
    <t>UD/SO/02604</t>
  </si>
  <si>
    <t>STO001</t>
  </si>
  <si>
    <t>STO002</t>
  </si>
  <si>
    <t>STO003</t>
  </si>
  <si>
    <t>STO004</t>
  </si>
  <si>
    <t>STO005</t>
  </si>
  <si>
    <t>21513</t>
  </si>
  <si>
    <t>UD/SO/02648</t>
  </si>
  <si>
    <t>21609</t>
  </si>
  <si>
    <t>CAV/2132</t>
  </si>
  <si>
    <t>21610</t>
  </si>
  <si>
    <t>CAV/2133</t>
  </si>
  <si>
    <t>21611</t>
  </si>
  <si>
    <t>CAV/2134</t>
  </si>
  <si>
    <t>21612</t>
  </si>
  <si>
    <t>21613</t>
  </si>
  <si>
    <t>21614</t>
  </si>
  <si>
    <t>UD/SO/02668</t>
  </si>
  <si>
    <t>21686</t>
  </si>
  <si>
    <t>CAV/2136</t>
  </si>
  <si>
    <t>21687</t>
  </si>
  <si>
    <t>* Create a new Stock Transfer Order.
* Create a Outgoing  Stock Transfer Order and ship the partial shipment (3 shipment) inventory transfer.
* Update and Post the Invoice(transfer Note).
* Receive the partiall shipment .</t>
  </si>
  <si>
    <t>* Create a Stock Transfer Order from existing Order.
* Edit the order, by changing qty and add new Product to Kart.
* Verify the history.
* Create a Outgoing  Stock Transfer Order and ship the full shipment inventory transfer.
* Update and Post the Invoice(transfer Note).
* Receive the full shipment .</t>
  </si>
  <si>
    <t>* Create a Stock Transfer Order from existing Order.
* Create a Outgoing  Stock Transfer Order and ship the partial shipment.
* Cancel the order for remaining qty.
* Update and Post the Invoice(transfer Note).
* Receive the partiall shipment</t>
  </si>
  <si>
    <t>New /Edited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</si>
</sst>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₹-439]#,##0.00"/>
    <numFmt numFmtId="165" formatCode="&quot;$&quot;#,##0.00"/>
    <numFmt numFmtId="166" formatCode="&quot;₹&quot;\ 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22">
    <xf numFmtId="0" fontId="0" fillId="0" borderId="0" xfId="0"/>
    <xf numFmtId="164" fontId="6" fillId="0" borderId="0" xfId="0" applyNumberFormat="1" applyFont="1"/>
    <xf numFmtId="164" fontId="4" fillId="2" borderId="0" xfId="0" applyNumberFormat="1" applyFont="1" applyFill="1"/>
    <xf numFmtId="0" fontId="1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0" xfId="0" applyFont="1" applyFill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0" xfId="0" applyFont="1" applyFill="1" applyBorder="1"/>
    <xf numFmtId="0" fontId="1" fillId="0" borderId="1" xfId="0" applyFont="1" applyBorder="1" applyAlignment="1">
      <alignment horizontal="center"/>
    </xf>
    <xf numFmtId="0" fontId="6" fillId="0" borderId="1" xfId="1" applyNumberFormat="1" applyFont="1" applyFill="1" applyBorder="1"/>
    <xf numFmtId="9" fontId="6" fillId="0" borderId="1" xfId="0" applyNumberFormat="1" applyFont="1" applyBorder="1"/>
    <xf numFmtId="0" fontId="6" fillId="0" borderId="1" xfId="0" applyFont="1" applyBorder="1"/>
    <xf numFmtId="0" fontId="4" fillId="2" borderId="0" xfId="1" applyNumberFormat="1" applyFont="1" applyFill="1" applyBorder="1"/>
    <xf numFmtId="0" fontId="5" fillId="2" borderId="0" xfId="1" applyNumberFormat="1" applyFont="1" applyFill="1" applyBorder="1"/>
    <xf numFmtId="0" fontId="9" fillId="0" borderId="0" xfId="1" applyNumberFormat="1" applyFont="1" applyFill="1" applyBorder="1"/>
    <xf numFmtId="0" fontId="6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center"/>
    </xf>
    <xf numFmtId="164" fontId="4" fillId="2" borderId="0" xfId="1" applyNumberFormat="1" applyFont="1" applyFill="1" applyBorder="1"/>
    <xf numFmtId="165" fontId="4" fillId="2" borderId="0" xfId="0" applyNumberFormat="1" applyFont="1" applyFill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1" fillId="0" borderId="0" xfId="0" applyNumberFormat="1" applyFont="1"/>
    <xf numFmtId="164" fontId="6" fillId="0" borderId="1" xfId="0" applyNumberFormat="1" applyFont="1" applyBorder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vertical="top" wrapText="1"/>
    </xf>
    <xf numFmtId="0" fontId="4" fillId="0" borderId="0" xfId="0" applyFont="1" applyFill="1"/>
    <xf numFmtId="0" fontId="4" fillId="0" borderId="0" xfId="1" applyNumberFormat="1" applyFont="1" applyFill="1" applyBorder="1"/>
    <xf numFmtId="0" fontId="5" fillId="0" borderId="0" xfId="1" applyNumberFormat="1" applyFont="1" applyFill="1" applyBorder="1"/>
    <xf numFmtId="0" fontId="4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right"/>
    </xf>
    <xf numFmtId="2" fontId="6" fillId="0" borderId="0" xfId="1" applyNumberFormat="1" applyFont="1" applyFill="1" applyBorder="1"/>
    <xf numFmtId="0" fontId="8" fillId="0" borderId="0" xfId="0" applyFont="1" applyFill="1" applyBorder="1"/>
    <xf numFmtId="49" fontId="6" fillId="0" borderId="0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2" borderId="2" xfId="0" applyFont="1" applyFill="1" applyBorder="1" applyAlignment="1">
      <alignment horizontal="center" vertical="center"/>
    </xf>
    <xf numFmtId="0" fontId="6" fillId="0" borderId="2" xfId="1" applyNumberFormat="1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6" fillId="0" borderId="1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/>
    </xf>
    <xf numFmtId="49" fontId="2" fillId="0" borderId="1" xfId="0" applyNumberFormat="1" applyFont="1" applyBorder="1"/>
    <xf numFmtId="0" fontId="1" fillId="0" borderId="1" xfId="0" applyFont="1" applyBorder="1" applyAlignment="1">
      <alignment horizontal="left" vertical="top"/>
    </xf>
    <xf numFmtId="166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166" fontId="1" fillId="0" borderId="0" xfId="0" applyNumberFormat="1" applyFont="1"/>
    <xf numFmtId="0" fontId="12" fillId="5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2" borderId="1" xfId="1" applyNumberFormat="1" applyFont="1" applyFill="1" applyBorder="1"/>
    <xf numFmtId="0" fontId="4" fillId="2" borderId="1" xfId="1" applyNumberFormat="1" applyFont="1" applyFill="1" applyBorder="1"/>
    <xf numFmtId="0" fontId="5" fillId="2" borderId="1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66" fontId="6" fillId="0" borderId="0" xfId="0" applyNumberFormat="1" applyFont="1"/>
    <xf numFmtId="0" fontId="1" fillId="0" borderId="3" xfId="0" applyFont="1" applyBorder="1"/>
    <xf numFmtId="0" fontId="3" fillId="0" borderId="3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right"/>
    </xf>
    <xf numFmtId="49" fontId="2" fillId="0" borderId="3" xfId="0" applyNumberFormat="1" applyFont="1" applyBorder="1"/>
    <xf numFmtId="0" fontId="1" fillId="0" borderId="3" xfId="0" applyFont="1" applyBorder="1" applyAlignment="1">
      <alignment horizontal="center"/>
    </xf>
    <xf numFmtId="9" fontId="6" fillId="0" borderId="3" xfId="0" applyNumberFormat="1" applyFont="1" applyBorder="1"/>
    <xf numFmtId="0" fontId="6" fillId="0" borderId="3" xfId="1" applyNumberFormat="1" applyFont="1" applyFill="1" applyBorder="1"/>
    <xf numFmtId="0" fontId="6" fillId="0" borderId="4" xfId="1" applyNumberFormat="1" applyFont="1" applyFill="1" applyBorder="1"/>
    <xf numFmtId="0" fontId="1" fillId="0" borderId="3" xfId="0" applyFont="1" applyBorder="1" applyAlignment="1">
      <alignment horizontal="right"/>
    </xf>
    <xf numFmtId="0" fontId="2" fillId="0" borderId="3" xfId="0" applyFont="1" applyFill="1" applyBorder="1"/>
    <xf numFmtId="0" fontId="6" fillId="0" borderId="3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4" fillId="0" borderId="0" xfId="0" applyFont="1"/>
    <xf numFmtId="0" fontId="4" fillId="0" borderId="1" xfId="0" applyFont="1" applyBorder="1"/>
    <xf numFmtId="164" fontId="4" fillId="0" borderId="0" xfId="0" applyNumberFormat="1" applyFont="1"/>
    <xf numFmtId="0" fontId="4" fillId="2" borderId="0" xfId="0" applyFont="1" applyFill="1" applyAlignment="1">
      <alignment horizontal="center"/>
    </xf>
    <xf numFmtId="0" fontId="5" fillId="2" borderId="3" xfId="0" applyFont="1" applyFill="1" applyBorder="1"/>
    <xf numFmtId="0" fontId="5" fillId="4" borderId="2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right"/>
    </xf>
    <xf numFmtId="49" fontId="1" fillId="0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9" fillId="8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1" fillId="0" borderId="1" xfId="0" applyNumberFormat="1" applyFont="1" applyBorder="1" applyAlignment="1">
      <alignment horizontal="right"/>
    </xf>
    <xf numFmtId="0" fontId="12" fillId="5" borderId="0" xfId="0" applyFont="1" applyFill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1937-5098-4D5B-A045-93B0B1E56B60}">
  <dimension ref="A1:BP29"/>
  <sheetViews>
    <sheetView zoomScale="110" zoomScaleNormal="110" workbookViewId="0">
      <selection sqref="A1:XFD1048576"/>
    </sheetView>
  </sheetViews>
  <sheetFormatPr defaultColWidth="8.81640625" defaultRowHeight="13" x14ac:dyDescent="0.3"/>
  <cols>
    <col min="1" max="1" width="8.7265625" style="3" bestFit="1" customWidth="1" collapsed="1"/>
    <col min="2" max="2" width="21" style="3" customWidth="1" collapsed="1"/>
    <col min="3" max="3" width="15.6328125" style="3" bestFit="1" customWidth="1" collapsed="1"/>
    <col min="4" max="4" width="32.26953125" style="3" bestFit="1" customWidth="1" collapsed="1"/>
    <col min="5" max="5" width="19.26953125" style="3" bestFit="1" customWidth="1" collapsed="1"/>
    <col min="6" max="6" width="28.26953125" style="3" bestFit="1" customWidth="1" collapsed="1"/>
    <col min="7" max="7" width="15.1796875" style="3" bestFit="1" customWidth="1" collapsed="1"/>
    <col min="8" max="8" width="18.81640625" style="3" bestFit="1" customWidth="1" collapsed="1"/>
    <col min="9" max="9" width="20" style="3" bestFit="1" customWidth="1" collapsed="1"/>
    <col min="10" max="10" width="13.36328125" style="3" customWidth="1" collapsed="1"/>
    <col min="11" max="11" width="15.81640625" style="3" bestFit="1" customWidth="1" collapsed="1"/>
    <col min="12" max="12" width="19.453125" style="3" bestFit="1" customWidth="1" collapsed="1"/>
    <col min="13" max="13" width="18.1796875" style="3" bestFit="1" customWidth="1" collapsed="1"/>
    <col min="14" max="14" width="19.453125" style="3" bestFit="1" customWidth="1" collapsed="1"/>
    <col min="15" max="15" width="17.6328125" style="3" customWidth="1" collapsed="1"/>
    <col min="16" max="16" width="16.81640625" style="3" bestFit="1" customWidth="1" collapsed="1"/>
    <col min="17" max="17" width="16.7265625" style="3" bestFit="1" customWidth="1" collapsed="1"/>
    <col min="18" max="18" width="13.54296875" style="3" bestFit="1" customWidth="1" collapsed="1"/>
    <col min="19" max="19" width="31.54296875" style="3" bestFit="1" customWidth="1" collapsed="1"/>
    <col min="20" max="20" width="16.453125" style="3" bestFit="1" customWidth="1" collapsed="1"/>
    <col min="21" max="21" width="16.453125" style="3" customWidth="1" collapsed="1"/>
    <col min="22" max="22" width="20" style="3" customWidth="1" collapsed="1"/>
    <col min="23" max="23" width="12" style="3" bestFit="1" customWidth="1" collapsed="1"/>
    <col min="24" max="24" width="13" style="3" bestFit="1" customWidth="1" collapsed="1"/>
    <col min="25" max="25" width="18.453125" style="3" customWidth="1" collapsed="1"/>
    <col min="26" max="27" width="13" style="3" customWidth="1" collapsed="1"/>
    <col min="28" max="29" width="12.26953125" style="3" customWidth="1" collapsed="1"/>
    <col min="30" max="30" width="21.6328125" style="3" customWidth="1" collapsed="1"/>
    <col min="31" max="32" width="13" style="3" bestFit="1" customWidth="1" collapsed="1"/>
    <col min="33" max="34" width="9.81640625" style="3" bestFit="1" customWidth="1" collapsed="1"/>
    <col min="35" max="35" width="12.81640625" style="3" bestFit="1" customWidth="1" collapsed="1"/>
    <col min="36" max="36" width="11.453125" style="3" bestFit="1" customWidth="1" collapsed="1"/>
    <col min="37" max="37" width="13" style="3" bestFit="1" customWidth="1" collapsed="1"/>
    <col min="38" max="38" width="9.81640625" style="3" bestFit="1" customWidth="1" collapsed="1"/>
    <col min="39" max="39" width="10" style="3" bestFit="1" customWidth="1" collapsed="1"/>
    <col min="40" max="40" width="13" style="3" bestFit="1" customWidth="1" collapsed="1"/>
    <col min="41" max="16384" width="8.81640625" style="3" collapsed="1"/>
  </cols>
  <sheetData>
    <row r="1" spans="1:6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170</v>
      </c>
      <c r="AM1" s="3" t="s">
        <v>171</v>
      </c>
      <c r="AN1" s="3" t="s">
        <v>172</v>
      </c>
    </row>
    <row r="2" spans="1:68" s="8" customFormat="1" ht="26" x14ac:dyDescent="0.3">
      <c r="A2" s="5" t="s">
        <v>9</v>
      </c>
      <c r="B2" s="6" t="s">
        <v>10</v>
      </c>
      <c r="C2" s="7" t="s">
        <v>11</v>
      </c>
      <c r="D2" s="6" t="s">
        <v>40</v>
      </c>
      <c r="E2" s="6" t="s">
        <v>41</v>
      </c>
      <c r="F2" s="6" t="s">
        <v>43</v>
      </c>
      <c r="G2" s="6" t="s">
        <v>42</v>
      </c>
      <c r="H2" s="6" t="s">
        <v>44</v>
      </c>
      <c r="I2" s="6" t="s">
        <v>45</v>
      </c>
      <c r="J2" s="7" t="s">
        <v>46</v>
      </c>
      <c r="K2" s="7" t="s">
        <v>47</v>
      </c>
      <c r="L2" s="7" t="s">
        <v>62</v>
      </c>
      <c r="M2" s="7" t="s">
        <v>75</v>
      </c>
      <c r="N2" s="58" t="s">
        <v>74</v>
      </c>
      <c r="O2" s="61" t="s">
        <v>48</v>
      </c>
      <c r="P2" s="60" t="s">
        <v>95</v>
      </c>
      <c r="Q2" s="60" t="s">
        <v>79</v>
      </c>
      <c r="R2" s="61" t="s">
        <v>80</v>
      </c>
      <c r="S2" s="60" t="s">
        <v>82</v>
      </c>
      <c r="T2" s="60" t="s">
        <v>81</v>
      </c>
      <c r="U2" s="113" t="s">
        <v>161</v>
      </c>
      <c r="V2" s="118" t="s">
        <v>197</v>
      </c>
      <c r="W2" s="52"/>
      <c r="X2" s="18"/>
      <c r="Y2" s="52"/>
      <c r="Z2" s="52"/>
      <c r="AA2" s="52"/>
      <c r="AB2" s="52"/>
      <c r="AC2" s="52"/>
      <c r="AD2" s="18"/>
      <c r="AE2" s="52"/>
      <c r="AF2" s="52"/>
      <c r="AG2" s="52"/>
      <c r="AH2" s="104"/>
      <c r="AI2" s="104"/>
      <c r="AJ2" s="104"/>
      <c r="AK2" s="104"/>
      <c r="AL2" s="104"/>
      <c r="AM2" s="10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x14ac:dyDescent="0.3">
      <c r="A3" s="3">
        <v>0</v>
      </c>
      <c r="B3" s="9">
        <v>1</v>
      </c>
      <c r="C3" s="10" t="s">
        <v>174</v>
      </c>
      <c r="D3" s="11" t="s">
        <v>66</v>
      </c>
      <c r="E3" s="10" t="s">
        <v>51</v>
      </c>
      <c r="F3" s="72" t="s">
        <v>86</v>
      </c>
      <c r="G3" s="70" t="s">
        <v>67</v>
      </c>
      <c r="H3" s="71" t="s">
        <v>87</v>
      </c>
      <c r="I3" s="21">
        <f>ROUND((G3*H3),3)</f>
        <v>271134</v>
      </c>
      <c r="J3" s="23">
        <v>0</v>
      </c>
      <c r="K3" s="23">
        <v>0</v>
      </c>
      <c r="L3" s="23">
        <v>0.18</v>
      </c>
      <c r="M3" s="22">
        <f>I3</f>
        <v>271134</v>
      </c>
      <c r="N3" s="59">
        <f>ROUND((I3*L3),2)</f>
        <v>48804.12</v>
      </c>
      <c r="O3" s="10" t="s">
        <v>174</v>
      </c>
      <c r="P3" s="120">
        <f>V3</f>
        <v>1350</v>
      </c>
      <c r="Q3" s="120">
        <f>V3</f>
        <v>1350</v>
      </c>
      <c r="R3" s="10" t="str">
        <f>H3</f>
        <v>150.63</v>
      </c>
      <c r="S3" s="105">
        <f>ROUND((Q3*R3),2)</f>
        <v>203350.5</v>
      </c>
      <c r="T3" s="22">
        <f>ROUND((S3*L3),2)</f>
        <v>36603.089999999997</v>
      </c>
      <c r="U3" s="59">
        <f>S3</f>
        <v>203350.5</v>
      </c>
      <c r="V3" s="119">
        <v>1350</v>
      </c>
      <c r="W3" s="115"/>
      <c r="X3" s="114"/>
      <c r="Y3" s="28"/>
      <c r="Z3" s="28"/>
      <c r="AA3" s="28"/>
      <c r="AB3" s="114"/>
      <c r="AC3" s="116"/>
      <c r="AD3" s="28"/>
      <c r="AE3" s="28"/>
      <c r="AF3" s="28"/>
      <c r="AG3" s="55"/>
      <c r="AH3" s="107"/>
      <c r="AI3" s="54"/>
      <c r="AJ3" s="28"/>
      <c r="AK3" s="107"/>
      <c r="AL3" s="28"/>
      <c r="AM3" s="107"/>
    </row>
    <row r="4" spans="1:68" x14ac:dyDescent="0.3">
      <c r="A4" s="3">
        <v>1</v>
      </c>
      <c r="B4" s="9">
        <v>2</v>
      </c>
      <c r="C4" s="10" t="s">
        <v>175</v>
      </c>
      <c r="D4" s="11" t="s">
        <v>66</v>
      </c>
      <c r="E4" s="10" t="s">
        <v>51</v>
      </c>
      <c r="F4" s="72" t="s">
        <v>86</v>
      </c>
      <c r="G4" s="70" t="s">
        <v>68</v>
      </c>
      <c r="H4" s="71" t="s">
        <v>88</v>
      </c>
      <c r="I4" s="21">
        <f t="shared" ref="I4:I7" si="0">ROUND((G4*H4),3)</f>
        <v>1125200</v>
      </c>
      <c r="J4" s="23">
        <v>0</v>
      </c>
      <c r="K4" s="23">
        <v>0</v>
      </c>
      <c r="L4" s="23">
        <v>0.12</v>
      </c>
      <c r="M4" s="22">
        <f t="shared" ref="M4:M7" si="1">I4</f>
        <v>1125200</v>
      </c>
      <c r="N4" s="59">
        <f t="shared" ref="N4:N7" si="2">ROUND((I4*L4),2)</f>
        <v>135024</v>
      </c>
      <c r="O4" s="10" t="s">
        <v>175</v>
      </c>
      <c r="P4" s="120">
        <f t="shared" ref="P4:P7" si="3">V4</f>
        <v>500</v>
      </c>
      <c r="Q4" s="120">
        <f t="shared" ref="Q4:Q7" si="4">V4</f>
        <v>500</v>
      </c>
      <c r="R4" s="10" t="str">
        <f t="shared" ref="R4:R7" si="5">H4</f>
        <v>1800.32</v>
      </c>
      <c r="S4" s="105">
        <f t="shared" ref="S4:S7" si="6">ROUND((Q4*R4),2)</f>
        <v>900160</v>
      </c>
      <c r="T4" s="22">
        <f t="shared" ref="T4:T7" si="7">ROUND((S4*L4),2)</f>
        <v>108019.2</v>
      </c>
      <c r="U4" s="59">
        <f t="shared" ref="U4:U7" si="8">S4</f>
        <v>900160</v>
      </c>
      <c r="V4" s="64">
        <v>500</v>
      </c>
      <c r="W4" s="115"/>
      <c r="X4" s="114"/>
      <c r="Y4" s="28"/>
      <c r="Z4" s="28"/>
      <c r="AA4" s="28"/>
      <c r="AB4" s="114"/>
      <c r="AC4" s="116"/>
      <c r="AD4" s="28"/>
      <c r="AE4" s="28"/>
      <c r="AF4" s="28"/>
      <c r="AG4" s="55"/>
      <c r="AH4" s="107"/>
      <c r="AI4" s="54"/>
      <c r="AJ4" s="28"/>
      <c r="AK4" s="107"/>
      <c r="AL4" s="28"/>
      <c r="AM4" s="107"/>
    </row>
    <row r="5" spans="1:68" x14ac:dyDescent="0.3">
      <c r="A5" s="3">
        <v>2</v>
      </c>
      <c r="B5" s="9">
        <v>3</v>
      </c>
      <c r="C5" s="10" t="s">
        <v>176</v>
      </c>
      <c r="D5" s="11" t="s">
        <v>66</v>
      </c>
      <c r="E5" s="10" t="s">
        <v>51</v>
      </c>
      <c r="F5" s="72" t="s">
        <v>86</v>
      </c>
      <c r="G5" s="70" t="s">
        <v>69</v>
      </c>
      <c r="H5" s="71" t="s">
        <v>89</v>
      </c>
      <c r="I5" s="21">
        <f t="shared" si="0"/>
        <v>234405.6</v>
      </c>
      <c r="J5" s="23">
        <v>0</v>
      </c>
      <c r="K5" s="23">
        <v>0</v>
      </c>
      <c r="L5" s="23">
        <v>0.12</v>
      </c>
      <c r="M5" s="22">
        <f t="shared" si="1"/>
        <v>234405.6</v>
      </c>
      <c r="N5" s="59">
        <f t="shared" si="2"/>
        <v>28128.67</v>
      </c>
      <c r="O5" s="10" t="s">
        <v>176</v>
      </c>
      <c r="P5" s="120">
        <f t="shared" si="3"/>
        <v>221</v>
      </c>
      <c r="Q5" s="120">
        <f t="shared" si="4"/>
        <v>221</v>
      </c>
      <c r="R5" s="10" t="str">
        <f t="shared" si="5"/>
        <v>300.52</v>
      </c>
      <c r="S5" s="105">
        <f t="shared" si="6"/>
        <v>66414.92</v>
      </c>
      <c r="T5" s="22">
        <f t="shared" si="7"/>
        <v>7969.79</v>
      </c>
      <c r="U5" s="59">
        <f t="shared" si="8"/>
        <v>66414.92</v>
      </c>
      <c r="V5" s="64">
        <v>221</v>
      </c>
      <c r="W5" s="115"/>
      <c r="X5" s="114"/>
      <c r="Y5" s="28"/>
      <c r="Z5" s="28"/>
      <c r="AA5" s="28"/>
      <c r="AB5" s="114"/>
      <c r="AC5" s="116"/>
      <c r="AD5" s="28"/>
      <c r="AE5" s="28"/>
      <c r="AF5" s="28"/>
      <c r="AG5" s="55"/>
      <c r="AH5" s="107"/>
      <c r="AI5" s="54"/>
      <c r="AJ5" s="28"/>
      <c r="AK5" s="107"/>
      <c r="AL5" s="28"/>
      <c r="AM5" s="107"/>
    </row>
    <row r="6" spans="1:68" x14ac:dyDescent="0.3">
      <c r="A6" s="3">
        <v>3</v>
      </c>
      <c r="B6" s="9">
        <v>4</v>
      </c>
      <c r="C6" s="10" t="s">
        <v>177</v>
      </c>
      <c r="D6" s="11" t="s">
        <v>66</v>
      </c>
      <c r="E6" s="10" t="s">
        <v>51</v>
      </c>
      <c r="F6" s="72" t="s">
        <v>86</v>
      </c>
      <c r="G6" s="70" t="s">
        <v>97</v>
      </c>
      <c r="H6" s="71" t="s">
        <v>90</v>
      </c>
      <c r="I6" s="21">
        <f t="shared" si="0"/>
        <v>3176.6</v>
      </c>
      <c r="J6" s="23">
        <v>0</v>
      </c>
      <c r="K6" s="23">
        <v>0</v>
      </c>
      <c r="L6" s="23">
        <v>0.05</v>
      </c>
      <c r="M6" s="22">
        <f t="shared" si="1"/>
        <v>3176.6</v>
      </c>
      <c r="N6" s="59">
        <f t="shared" si="2"/>
        <v>158.83000000000001</v>
      </c>
      <c r="O6" s="10" t="s">
        <v>177</v>
      </c>
      <c r="P6" s="120">
        <f t="shared" si="3"/>
        <v>6</v>
      </c>
      <c r="Q6" s="120">
        <f t="shared" si="4"/>
        <v>6</v>
      </c>
      <c r="R6" s="10" t="str">
        <f t="shared" si="5"/>
        <v>453.8</v>
      </c>
      <c r="S6" s="105">
        <f t="shared" si="6"/>
        <v>2722.8</v>
      </c>
      <c r="T6" s="22">
        <f t="shared" si="7"/>
        <v>136.13999999999999</v>
      </c>
      <c r="U6" s="59">
        <f t="shared" si="8"/>
        <v>2722.8</v>
      </c>
      <c r="V6" s="64">
        <v>6</v>
      </c>
      <c r="W6" s="115"/>
      <c r="X6" s="114"/>
      <c r="Y6" s="28"/>
      <c r="Z6" s="28"/>
      <c r="AA6" s="28"/>
      <c r="AB6" s="16"/>
      <c r="AC6" s="16"/>
      <c r="AD6" s="16"/>
      <c r="AE6" s="16"/>
      <c r="AF6" s="16"/>
      <c r="AG6" s="16"/>
      <c r="AH6" s="107"/>
      <c r="AI6" s="54"/>
      <c r="AJ6" s="28"/>
      <c r="AK6" s="107"/>
      <c r="AL6" s="28"/>
      <c r="AM6" s="107"/>
    </row>
    <row r="7" spans="1:68" x14ac:dyDescent="0.3">
      <c r="A7" s="3">
        <v>4</v>
      </c>
      <c r="B7" s="9">
        <v>5</v>
      </c>
      <c r="C7" s="10" t="s">
        <v>178</v>
      </c>
      <c r="D7" s="11" t="s">
        <v>66</v>
      </c>
      <c r="E7" s="10" t="s">
        <v>51</v>
      </c>
      <c r="F7" s="72" t="s">
        <v>86</v>
      </c>
      <c r="G7" s="70" t="s">
        <v>98</v>
      </c>
      <c r="H7" s="71" t="s">
        <v>91</v>
      </c>
      <c r="I7" s="21">
        <f t="shared" si="0"/>
        <v>131596.04999999999</v>
      </c>
      <c r="J7" s="23">
        <v>0</v>
      </c>
      <c r="K7" s="23">
        <v>0</v>
      </c>
      <c r="L7" s="23">
        <v>0.18</v>
      </c>
      <c r="M7" s="22">
        <f t="shared" si="1"/>
        <v>131596.04999999999</v>
      </c>
      <c r="N7" s="59">
        <f t="shared" si="2"/>
        <v>23687.29</v>
      </c>
      <c r="O7" s="10" t="s">
        <v>178</v>
      </c>
      <c r="P7" s="120">
        <f t="shared" si="3"/>
        <v>600</v>
      </c>
      <c r="Q7" s="120">
        <f t="shared" si="4"/>
        <v>600</v>
      </c>
      <c r="R7" s="10" t="str">
        <f t="shared" si="5"/>
        <v>200.91</v>
      </c>
      <c r="S7" s="105">
        <f t="shared" si="6"/>
        <v>120546</v>
      </c>
      <c r="T7" s="22">
        <f t="shared" si="7"/>
        <v>21698.28</v>
      </c>
      <c r="U7" s="59">
        <f t="shared" si="8"/>
        <v>120546</v>
      </c>
      <c r="V7" s="64">
        <v>600</v>
      </c>
      <c r="W7" s="115"/>
      <c r="X7" s="114"/>
      <c r="Y7" s="28"/>
      <c r="Z7" s="28"/>
      <c r="AA7" s="28"/>
      <c r="AB7" s="16"/>
      <c r="AC7" s="16"/>
      <c r="AD7" s="16"/>
      <c r="AE7" s="16"/>
      <c r="AF7" s="16"/>
      <c r="AG7" s="16"/>
      <c r="AH7" s="107"/>
      <c r="AI7" s="54"/>
      <c r="AJ7" s="28"/>
      <c r="AK7" s="107"/>
      <c r="AL7" s="28"/>
      <c r="AM7" s="107"/>
    </row>
    <row r="8" spans="1:68" x14ac:dyDescent="0.3">
      <c r="A8" s="3">
        <v>5</v>
      </c>
      <c r="B8" s="12"/>
      <c r="C8" s="12"/>
      <c r="D8" s="12"/>
      <c r="E8" s="12"/>
      <c r="F8" s="12"/>
      <c r="G8" s="12"/>
      <c r="H8" s="4"/>
      <c r="I8" s="4"/>
      <c r="J8" s="4"/>
      <c r="K8" s="4"/>
      <c r="L8" s="4" t="s">
        <v>56</v>
      </c>
      <c r="M8" s="26">
        <f>ROUND(SUM(M3:M7),3)</f>
        <v>1765512.25</v>
      </c>
      <c r="N8" s="25">
        <f>SUM(N3:N7)</f>
        <v>235802.90999999997</v>
      </c>
      <c r="O8" s="4"/>
      <c r="P8" s="4"/>
      <c r="Q8" s="4"/>
      <c r="R8" s="86" t="s">
        <v>56</v>
      </c>
      <c r="S8" s="84">
        <f>SUM(S3:S7)</f>
        <v>1293194.22</v>
      </c>
      <c r="T8" s="4"/>
      <c r="U8" s="4"/>
      <c r="V8" s="4"/>
      <c r="W8" s="19"/>
      <c r="X8" s="117"/>
      <c r="Y8" s="117"/>
      <c r="Z8" s="19"/>
      <c r="AA8" s="19"/>
      <c r="AB8" s="19"/>
      <c r="AC8" s="19"/>
      <c r="AD8" s="117"/>
      <c r="AE8" s="117"/>
      <c r="AF8" s="19"/>
      <c r="AG8" s="19"/>
      <c r="AH8" s="48"/>
      <c r="AI8" s="48"/>
      <c r="AJ8" s="48"/>
      <c r="AK8" s="48"/>
      <c r="AL8" s="50"/>
      <c r="AM8" s="48"/>
    </row>
    <row r="9" spans="1:68" x14ac:dyDescent="0.3">
      <c r="A9" s="3">
        <v>6</v>
      </c>
      <c r="B9" s="13" t="s">
        <v>57</v>
      </c>
      <c r="C9" s="13" t="s">
        <v>57</v>
      </c>
      <c r="D9" s="13" t="s">
        <v>57</v>
      </c>
      <c r="E9" s="13" t="s">
        <v>57</v>
      </c>
      <c r="F9" s="13" t="s">
        <v>57</v>
      </c>
      <c r="G9" s="13" t="s">
        <v>57</v>
      </c>
      <c r="H9" s="13" t="s">
        <v>57</v>
      </c>
      <c r="I9" s="13" t="s">
        <v>57</v>
      </c>
      <c r="J9" s="13" t="s">
        <v>57</v>
      </c>
      <c r="K9" s="13" t="s">
        <v>57</v>
      </c>
      <c r="L9" s="4" t="s">
        <v>58</v>
      </c>
      <c r="M9" s="25">
        <f>N8</f>
        <v>235802.90999999997</v>
      </c>
      <c r="N9" s="13" t="s">
        <v>57</v>
      </c>
      <c r="O9" s="13" t="s">
        <v>57</v>
      </c>
      <c r="Q9" s="13" t="s">
        <v>57</v>
      </c>
      <c r="R9" s="42" t="s">
        <v>58</v>
      </c>
      <c r="S9" s="85">
        <f>SUM(T3:T7)</f>
        <v>174426.5</v>
      </c>
      <c r="T9" s="108"/>
      <c r="U9" s="108"/>
      <c r="V9" s="27"/>
      <c r="W9" s="27"/>
      <c r="X9" s="19"/>
      <c r="Y9" s="48"/>
      <c r="Z9" s="27"/>
      <c r="AA9" s="27"/>
      <c r="AB9" s="27"/>
      <c r="AC9" s="27"/>
      <c r="AD9" s="19"/>
      <c r="AE9" s="19"/>
      <c r="AF9" s="28"/>
      <c r="AG9" s="28"/>
      <c r="AH9" s="28"/>
      <c r="AI9" s="28"/>
      <c r="AJ9" s="28"/>
      <c r="AK9" s="28"/>
      <c r="AL9" s="29"/>
      <c r="AM9" s="28"/>
    </row>
    <row r="10" spans="1:68" x14ac:dyDescent="0.3">
      <c r="A10" s="3">
        <v>7</v>
      </c>
      <c r="B10" s="13" t="s">
        <v>57</v>
      </c>
      <c r="C10" s="13" t="s">
        <v>57</v>
      </c>
      <c r="D10" s="13" t="s">
        <v>57</v>
      </c>
      <c r="E10" s="13" t="s">
        <v>57</v>
      </c>
      <c r="F10" s="13" t="s">
        <v>57</v>
      </c>
      <c r="G10" s="13" t="s">
        <v>57</v>
      </c>
      <c r="H10" s="13" t="s">
        <v>57</v>
      </c>
      <c r="I10" s="13" t="s">
        <v>57</v>
      </c>
      <c r="J10" s="13" t="s">
        <v>57</v>
      </c>
      <c r="K10" s="13" t="s">
        <v>57</v>
      </c>
      <c r="L10" s="4" t="s">
        <v>59</v>
      </c>
      <c r="M10" s="26">
        <f>ROUND((M8+M9),2)</f>
        <v>2001315.16</v>
      </c>
      <c r="N10" s="13" t="s">
        <v>57</v>
      </c>
      <c r="O10" s="13" t="s">
        <v>57</v>
      </c>
      <c r="Q10" s="13" t="s">
        <v>57</v>
      </c>
      <c r="R10" s="86" t="s">
        <v>59</v>
      </c>
      <c r="S10" s="84">
        <f>S8+S9</f>
        <v>1467620.72</v>
      </c>
      <c r="T10" s="108"/>
      <c r="U10" s="108"/>
      <c r="V10" s="20"/>
      <c r="W10" s="20"/>
      <c r="X10" s="117"/>
      <c r="Y10" s="117"/>
      <c r="Z10" s="20"/>
      <c r="AA10" s="20"/>
      <c r="AB10" s="20"/>
      <c r="AC10" s="20"/>
      <c r="AD10" s="117"/>
      <c r="AE10" s="117"/>
      <c r="AF10" s="19"/>
      <c r="AG10" s="20"/>
      <c r="AH10" s="13"/>
      <c r="AI10" s="13"/>
      <c r="AJ10" s="13"/>
      <c r="AK10" s="13"/>
      <c r="AL10" s="13"/>
      <c r="AM10" s="13"/>
    </row>
    <row r="11" spans="1:68" x14ac:dyDescent="0.3">
      <c r="A11" s="3">
        <v>8</v>
      </c>
      <c r="B11" s="13" t="s">
        <v>57</v>
      </c>
      <c r="C11" s="13" t="s">
        <v>57</v>
      </c>
      <c r="D11" s="13" t="s">
        <v>57</v>
      </c>
      <c r="E11" s="13" t="s">
        <v>57</v>
      </c>
      <c r="F11" s="13" t="s">
        <v>57</v>
      </c>
      <c r="G11" s="13" t="s">
        <v>57</v>
      </c>
      <c r="H11" s="13" t="s">
        <v>57</v>
      </c>
      <c r="I11" s="13" t="s">
        <v>57</v>
      </c>
      <c r="J11" s="13" t="s">
        <v>57</v>
      </c>
      <c r="K11" s="13" t="s">
        <v>57</v>
      </c>
      <c r="N11" s="13" t="s">
        <v>57</v>
      </c>
      <c r="O11" s="13" t="s">
        <v>57</v>
      </c>
      <c r="P11" s="13" t="s">
        <v>57</v>
      </c>
      <c r="R11" s="9"/>
      <c r="S11" s="109"/>
      <c r="T11" s="51"/>
      <c r="U11" s="51"/>
      <c r="V11" s="13"/>
      <c r="W11" s="13"/>
      <c r="X11" s="13"/>
      <c r="Y11" s="13"/>
      <c r="Z11" s="13"/>
      <c r="AA11" s="13"/>
      <c r="AB11" s="13"/>
      <c r="AC11" s="13"/>
      <c r="AD11" s="108"/>
      <c r="AE11" s="108"/>
      <c r="AF11" s="108"/>
      <c r="AG11" s="13"/>
      <c r="AH11" s="13"/>
      <c r="AI11" s="13"/>
      <c r="AJ11" s="13"/>
      <c r="AK11" s="13"/>
      <c r="AL11" s="13"/>
      <c r="AM11" s="13"/>
    </row>
    <row r="12" spans="1:68" x14ac:dyDescent="0.3">
      <c r="A12" s="3">
        <v>9</v>
      </c>
      <c r="B12" s="15" t="s">
        <v>70</v>
      </c>
      <c r="C12" s="15" t="s">
        <v>71</v>
      </c>
      <c r="D12" s="15" t="s">
        <v>72</v>
      </c>
      <c r="E12" s="15" t="s">
        <v>76</v>
      </c>
      <c r="F12" s="5" t="s">
        <v>92</v>
      </c>
      <c r="G12" s="15" t="s">
        <v>93</v>
      </c>
      <c r="H12" s="15" t="s">
        <v>94</v>
      </c>
      <c r="I12" s="2" t="s">
        <v>96</v>
      </c>
      <c r="J12" s="2" t="s">
        <v>99</v>
      </c>
      <c r="K12" s="31" t="s">
        <v>100</v>
      </c>
      <c r="L12" s="31" t="s">
        <v>101</v>
      </c>
      <c r="M12" s="15" t="s">
        <v>102</v>
      </c>
      <c r="N12" s="31"/>
      <c r="O12" s="15" t="s">
        <v>83</v>
      </c>
      <c r="P12" s="15" t="s">
        <v>84</v>
      </c>
      <c r="Q12" s="15"/>
      <c r="R12" s="15"/>
      <c r="S12" s="13" t="s">
        <v>57</v>
      </c>
      <c r="T12" s="13" t="s">
        <v>57</v>
      </c>
      <c r="U12" s="13"/>
      <c r="V12" s="13" t="s">
        <v>57</v>
      </c>
      <c r="W12" s="32" t="s">
        <v>60</v>
      </c>
      <c r="X12" s="32" t="s">
        <v>61</v>
      </c>
      <c r="Y12" s="32" t="s">
        <v>62</v>
      </c>
      <c r="Z12" s="33" t="s">
        <v>57</v>
      </c>
      <c r="AA12" s="33"/>
      <c r="AB12" s="13" t="s">
        <v>57</v>
      </c>
      <c r="AC12" s="13"/>
      <c r="AD12" s="108"/>
      <c r="AE12" s="108"/>
      <c r="AF12" s="108"/>
      <c r="AG12" s="13"/>
      <c r="AH12" s="13"/>
      <c r="AI12" s="13"/>
      <c r="AJ12" s="13"/>
      <c r="AK12" s="13"/>
      <c r="AL12" s="13"/>
      <c r="AM12" s="13"/>
    </row>
    <row r="13" spans="1:68" ht="14.5" x14ac:dyDescent="0.35">
      <c r="A13" s="3">
        <v>10</v>
      </c>
      <c r="B13" s="13" t="s">
        <v>50</v>
      </c>
      <c r="C13" s="13" t="s">
        <v>85</v>
      </c>
      <c r="D13" t="s">
        <v>73</v>
      </c>
      <c r="E13"/>
      <c r="F13"/>
      <c r="G13"/>
      <c r="H13" s="1"/>
      <c r="I13"/>
      <c r="J13"/>
      <c r="K13" s="76">
        <f>S8</f>
        <v>1293194.22</v>
      </c>
      <c r="L13" s="76">
        <f>S9</f>
        <v>174426.5</v>
      </c>
      <c r="M13" s="76">
        <f>S10</f>
        <v>1467620.72</v>
      </c>
      <c r="N13" s="34"/>
      <c r="O13"/>
      <c r="P13" s="34"/>
      <c r="Q13" s="10"/>
      <c r="R13" s="1"/>
      <c r="S13" s="13" t="s">
        <v>57</v>
      </c>
      <c r="T13" s="13" t="s">
        <v>57</v>
      </c>
      <c r="U13" s="13"/>
      <c r="V13" s="13" t="s">
        <v>57</v>
      </c>
      <c r="W13" s="35"/>
      <c r="X13" s="35"/>
      <c r="Y13" s="35">
        <f>N3</f>
        <v>48804.12</v>
      </c>
      <c r="Z13" s="13" t="s">
        <v>57</v>
      </c>
      <c r="AA13" s="13"/>
      <c r="AB13" s="13" t="s">
        <v>57</v>
      </c>
      <c r="AC13" s="13"/>
      <c r="AD13" s="108"/>
      <c r="AE13" s="108"/>
      <c r="AF13" s="108"/>
      <c r="AG13" s="13"/>
      <c r="AH13" s="13"/>
      <c r="AI13" s="13"/>
      <c r="AJ13" s="36"/>
      <c r="AK13" s="36"/>
      <c r="AL13" s="13"/>
      <c r="AM13" s="13"/>
    </row>
    <row r="14" spans="1:68" ht="14.5" x14ac:dyDescent="0.35">
      <c r="A14" s="3">
        <v>11</v>
      </c>
      <c r="B14" s="13" t="s">
        <v>57</v>
      </c>
      <c r="C14" s="13" t="s">
        <v>57</v>
      </c>
      <c r="D14" s="13" t="s">
        <v>57</v>
      </c>
      <c r="E14" s="13" t="s">
        <v>57</v>
      </c>
      <c r="F14" s="13"/>
      <c r="G14" s="13"/>
      <c r="H14" s="13"/>
      <c r="I14"/>
      <c r="J14"/>
      <c r="K14" s="89">
        <f>Y8</f>
        <v>0</v>
      </c>
      <c r="L14" s="89">
        <f>Y9</f>
        <v>0</v>
      </c>
      <c r="M14" s="89">
        <f>Y10</f>
        <v>0</v>
      </c>
      <c r="N14" s="13"/>
      <c r="O14"/>
      <c r="P14" s="1"/>
      <c r="Q14" s="1"/>
      <c r="R14" s="1"/>
      <c r="S14" s="13" t="s">
        <v>57</v>
      </c>
      <c r="T14" s="13" t="s">
        <v>57</v>
      </c>
      <c r="U14" s="13"/>
      <c r="V14" s="13" t="s">
        <v>57</v>
      </c>
      <c r="W14" s="35"/>
      <c r="X14" s="35"/>
      <c r="Y14" s="35">
        <f t="shared" ref="Y14:Y17" si="9">N4</f>
        <v>135024</v>
      </c>
      <c r="Z14" s="13" t="s">
        <v>57</v>
      </c>
      <c r="AA14" s="13"/>
      <c r="AB14" s="13" t="s">
        <v>57</v>
      </c>
      <c r="AC14" s="13"/>
      <c r="AD14" s="108"/>
      <c r="AE14" s="108"/>
      <c r="AF14" s="108"/>
      <c r="AG14" s="13"/>
      <c r="AH14" s="13"/>
      <c r="AI14" s="13"/>
      <c r="AJ14" s="13"/>
      <c r="AK14" s="13"/>
      <c r="AL14" s="13"/>
      <c r="AM14" s="13"/>
    </row>
    <row r="15" spans="1:68" ht="14.5" x14ac:dyDescent="0.35">
      <c r="A15" s="3">
        <v>12</v>
      </c>
      <c r="B15" s="13" t="s">
        <v>57</v>
      </c>
      <c r="C15" s="13" t="s">
        <v>57</v>
      </c>
      <c r="D15" s="13" t="s">
        <v>57</v>
      </c>
      <c r="E15" s="13" t="s">
        <v>57</v>
      </c>
      <c r="F15" s="13"/>
      <c r="G15" s="13"/>
      <c r="H15" s="13"/>
      <c r="I15"/>
      <c r="J15"/>
      <c r="K15" s="89">
        <f>AE8</f>
        <v>0</v>
      </c>
      <c r="L15" s="89">
        <f>AE9</f>
        <v>0</v>
      </c>
      <c r="M15" s="89">
        <f>AE10</f>
        <v>0</v>
      </c>
      <c r="N15" s="13"/>
      <c r="O15" s="13"/>
      <c r="P15" s="1"/>
      <c r="Q15" s="1"/>
      <c r="R15" s="1"/>
      <c r="S15" s="13" t="s">
        <v>57</v>
      </c>
      <c r="T15" s="13" t="s">
        <v>57</v>
      </c>
      <c r="U15" s="13"/>
      <c r="V15" s="13" t="s">
        <v>57</v>
      </c>
      <c r="W15" s="35"/>
      <c r="X15" s="35"/>
      <c r="Y15" s="35">
        <f t="shared" si="9"/>
        <v>28128.67</v>
      </c>
      <c r="Z15" s="13" t="s">
        <v>57</v>
      </c>
      <c r="AA15" s="13"/>
      <c r="AB15" s="13" t="s">
        <v>57</v>
      </c>
      <c r="AC15" s="13"/>
      <c r="AD15" s="108"/>
      <c r="AE15" s="108"/>
      <c r="AF15" s="110"/>
      <c r="AG15" s="13"/>
      <c r="AH15" s="13"/>
      <c r="AI15" s="13"/>
      <c r="AJ15" s="13"/>
      <c r="AK15" s="13"/>
      <c r="AL15" s="13"/>
      <c r="AM15" s="13"/>
    </row>
    <row r="16" spans="1:68" s="14" customFormat="1" x14ac:dyDescent="0.3">
      <c r="A16" s="3">
        <v>13</v>
      </c>
      <c r="B16" s="13" t="s">
        <v>57</v>
      </c>
      <c r="C16" s="13" t="s">
        <v>57</v>
      </c>
      <c r="D16" s="13" t="s">
        <v>57</v>
      </c>
      <c r="E16" s="13" t="s">
        <v>57</v>
      </c>
      <c r="F16" s="13"/>
      <c r="G16" s="13"/>
      <c r="H16" s="1"/>
      <c r="I16" s="1"/>
      <c r="J16" s="37"/>
      <c r="K16" s="1"/>
      <c r="L16" s="34"/>
      <c r="M16" s="38"/>
      <c r="N16" s="34"/>
      <c r="O16" s="34"/>
      <c r="P16" s="1"/>
      <c r="Q16" s="1"/>
      <c r="R16" s="1"/>
      <c r="S16" s="39" t="s">
        <v>57</v>
      </c>
      <c r="T16" s="39" t="s">
        <v>57</v>
      </c>
      <c r="U16" s="39"/>
      <c r="V16" s="13" t="s">
        <v>57</v>
      </c>
      <c r="W16" s="35"/>
      <c r="X16" s="35"/>
      <c r="Y16" s="35">
        <f t="shared" si="9"/>
        <v>158.83000000000001</v>
      </c>
      <c r="Z16" s="13" t="s">
        <v>57</v>
      </c>
      <c r="AA16" s="13"/>
      <c r="AB16" s="40" t="s">
        <v>57</v>
      </c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1"/>
    </row>
    <row r="17" spans="1:39" x14ac:dyDescent="0.3">
      <c r="A17" s="3">
        <v>14</v>
      </c>
      <c r="B17" s="4" t="s">
        <v>45</v>
      </c>
      <c r="C17" s="4" t="s">
        <v>57</v>
      </c>
      <c r="D17" s="4" t="s">
        <v>57</v>
      </c>
      <c r="E17" s="4" t="s">
        <v>57</v>
      </c>
      <c r="F17" s="111">
        <f>M8</f>
        <v>1765512.25</v>
      </c>
      <c r="G17" s="73">
        <f>M9</f>
        <v>235802.90999999997</v>
      </c>
      <c r="H17" s="74">
        <f>M10</f>
        <v>2001315.16</v>
      </c>
      <c r="I17" s="2"/>
      <c r="J17" s="30"/>
      <c r="K17" s="2">
        <f>SUM(K13:K16)</f>
        <v>1293194.22</v>
      </c>
      <c r="L17" s="2">
        <f>SUM(L13:L16)</f>
        <v>174426.5</v>
      </c>
      <c r="M17" s="2">
        <f>SUM(M13:M16)</f>
        <v>1467620.72</v>
      </c>
      <c r="N17" s="2"/>
      <c r="O17" s="2"/>
      <c r="P17" s="2"/>
      <c r="Q17" s="2"/>
      <c r="R17" s="2"/>
      <c r="S17" s="13" t="s">
        <v>57</v>
      </c>
      <c r="T17" s="13" t="s">
        <v>57</v>
      </c>
      <c r="U17" s="13"/>
      <c r="V17" s="36" t="s">
        <v>57</v>
      </c>
      <c r="W17" s="35"/>
      <c r="X17" s="35"/>
      <c r="Y17" s="35">
        <f t="shared" si="9"/>
        <v>23687.29</v>
      </c>
      <c r="Z17" s="13" t="s">
        <v>57</v>
      </c>
      <c r="AA17" s="13"/>
      <c r="AB17" s="13" t="s">
        <v>57</v>
      </c>
      <c r="AC17" s="13" t="s">
        <v>57</v>
      </c>
      <c r="AD17" s="13" t="s">
        <v>57</v>
      </c>
      <c r="AE17" s="13" t="s">
        <v>57</v>
      </c>
      <c r="AF17" s="13" t="s">
        <v>57</v>
      </c>
      <c r="AG17" s="13" t="s">
        <v>57</v>
      </c>
      <c r="AH17" s="13" t="s">
        <v>57</v>
      </c>
      <c r="AI17" s="13" t="s">
        <v>57</v>
      </c>
      <c r="AJ17" s="13" t="s">
        <v>57</v>
      </c>
      <c r="AK17" s="13" t="s">
        <v>57</v>
      </c>
      <c r="AL17" s="13" t="s">
        <v>57</v>
      </c>
      <c r="AM17" s="41" t="s">
        <v>57</v>
      </c>
    </row>
    <row r="18" spans="1:39" x14ac:dyDescent="0.3">
      <c r="A18" s="3">
        <v>15</v>
      </c>
      <c r="B18" s="13" t="s">
        <v>57</v>
      </c>
      <c r="C18" s="13" t="s">
        <v>57</v>
      </c>
      <c r="D18" s="13" t="s">
        <v>57</v>
      </c>
      <c r="E18" s="13" t="s">
        <v>57</v>
      </c>
      <c r="F18" s="13" t="s">
        <v>57</v>
      </c>
      <c r="G18" s="13" t="s">
        <v>57</v>
      </c>
      <c r="H18" s="13" t="s">
        <v>57</v>
      </c>
      <c r="I18" s="13" t="s">
        <v>57</v>
      </c>
      <c r="J18" s="28" t="s">
        <v>57</v>
      </c>
      <c r="K18" s="13" t="s">
        <v>57</v>
      </c>
      <c r="L18" s="13" t="s">
        <v>57</v>
      </c>
      <c r="M18" s="13" t="s">
        <v>57</v>
      </c>
      <c r="N18" s="13" t="s">
        <v>57</v>
      </c>
      <c r="O18" s="13" t="s">
        <v>57</v>
      </c>
      <c r="P18" s="13" t="s">
        <v>57</v>
      </c>
      <c r="Q18" s="13" t="s">
        <v>57</v>
      </c>
      <c r="R18" s="13" t="s">
        <v>57</v>
      </c>
      <c r="S18" s="13" t="s">
        <v>57</v>
      </c>
      <c r="T18" s="13" t="s">
        <v>57</v>
      </c>
      <c r="U18" s="13"/>
      <c r="V18" s="13" t="s">
        <v>57</v>
      </c>
      <c r="W18" s="35" t="s">
        <v>57</v>
      </c>
      <c r="X18" s="35" t="s">
        <v>57</v>
      </c>
      <c r="Y18" s="35"/>
      <c r="Z18" s="13" t="s">
        <v>57</v>
      </c>
      <c r="AA18" s="13"/>
      <c r="AB18" s="13" t="s">
        <v>57</v>
      </c>
      <c r="AC18" s="13" t="s">
        <v>57</v>
      </c>
      <c r="AD18" s="13" t="s">
        <v>57</v>
      </c>
      <c r="AE18" s="13" t="s">
        <v>57</v>
      </c>
      <c r="AF18" s="13" t="s">
        <v>57</v>
      </c>
      <c r="AG18" s="13" t="s">
        <v>57</v>
      </c>
      <c r="AH18" s="13" t="s">
        <v>57</v>
      </c>
      <c r="AI18" s="13" t="s">
        <v>57</v>
      </c>
      <c r="AJ18" s="13" t="s">
        <v>57</v>
      </c>
      <c r="AK18" s="13" t="s">
        <v>57</v>
      </c>
      <c r="AL18" s="13" t="s">
        <v>57</v>
      </c>
      <c r="AM18" s="41" t="s">
        <v>57</v>
      </c>
    </row>
    <row r="19" spans="1:39" x14ac:dyDescent="0.3">
      <c r="A19" s="3">
        <v>16</v>
      </c>
      <c r="B19" s="13" t="s">
        <v>57</v>
      </c>
      <c r="C19" s="13" t="s">
        <v>57</v>
      </c>
      <c r="D19" s="13" t="s">
        <v>57</v>
      </c>
      <c r="E19" s="13" t="s">
        <v>57</v>
      </c>
      <c r="F19" s="13" t="s">
        <v>57</v>
      </c>
      <c r="G19" s="13" t="s">
        <v>57</v>
      </c>
      <c r="H19" s="13" t="s">
        <v>57</v>
      </c>
      <c r="I19" s="13" t="s">
        <v>57</v>
      </c>
      <c r="J19" s="28" t="s">
        <v>57</v>
      </c>
      <c r="K19" s="13" t="s">
        <v>57</v>
      </c>
      <c r="L19" s="13" t="s">
        <v>57</v>
      </c>
      <c r="M19" s="13" t="s">
        <v>57</v>
      </c>
      <c r="N19" s="13" t="s">
        <v>57</v>
      </c>
      <c r="O19" s="13" t="s">
        <v>57</v>
      </c>
      <c r="P19" s="13" t="s">
        <v>57</v>
      </c>
      <c r="Q19" s="13" t="s">
        <v>57</v>
      </c>
      <c r="R19" s="13" t="s">
        <v>57</v>
      </c>
      <c r="S19" s="13" t="s">
        <v>57</v>
      </c>
      <c r="T19" s="13" t="s">
        <v>57</v>
      </c>
      <c r="U19" s="13"/>
      <c r="V19" s="13" t="s">
        <v>57</v>
      </c>
      <c r="W19" s="35" t="s">
        <v>57</v>
      </c>
      <c r="X19" s="35" t="s">
        <v>57</v>
      </c>
      <c r="Y19" s="35"/>
      <c r="Z19" s="13" t="s">
        <v>57</v>
      </c>
      <c r="AA19" s="13"/>
      <c r="AB19" s="13" t="s">
        <v>57</v>
      </c>
      <c r="AC19" s="13" t="s">
        <v>57</v>
      </c>
      <c r="AD19" s="13" t="s">
        <v>57</v>
      </c>
      <c r="AE19" s="13" t="s">
        <v>57</v>
      </c>
      <c r="AF19" s="13" t="s">
        <v>57</v>
      </c>
      <c r="AG19" s="13" t="s">
        <v>57</v>
      </c>
      <c r="AH19" s="13" t="s">
        <v>57</v>
      </c>
      <c r="AI19" s="13" t="s">
        <v>57</v>
      </c>
      <c r="AJ19" s="13" t="s">
        <v>57</v>
      </c>
      <c r="AK19" s="13" t="s">
        <v>57</v>
      </c>
      <c r="AL19" s="13" t="s">
        <v>57</v>
      </c>
      <c r="AM19" s="41" t="s">
        <v>57</v>
      </c>
    </row>
    <row r="20" spans="1:39" x14ac:dyDescent="0.3">
      <c r="A20" s="3">
        <v>17</v>
      </c>
      <c r="B20" s="13" t="s">
        <v>57</v>
      </c>
      <c r="C20" s="13" t="s">
        <v>57</v>
      </c>
      <c r="D20" s="13" t="s">
        <v>57</v>
      </c>
      <c r="E20" s="13" t="s">
        <v>57</v>
      </c>
      <c r="F20" s="13" t="s">
        <v>57</v>
      </c>
      <c r="G20" s="13" t="s">
        <v>57</v>
      </c>
      <c r="H20" s="13" t="s">
        <v>57</v>
      </c>
      <c r="I20" s="13" t="s">
        <v>57</v>
      </c>
      <c r="J20" s="28" t="s">
        <v>57</v>
      </c>
      <c r="K20" s="13" t="s">
        <v>57</v>
      </c>
      <c r="L20" s="13" t="s">
        <v>57</v>
      </c>
      <c r="M20" s="13" t="s">
        <v>57</v>
      </c>
      <c r="N20" s="13" t="s">
        <v>57</v>
      </c>
      <c r="O20" s="13" t="s">
        <v>57</v>
      </c>
      <c r="P20" s="13" t="s">
        <v>57</v>
      </c>
      <c r="Q20" s="13" t="s">
        <v>57</v>
      </c>
      <c r="R20" s="13" t="s">
        <v>57</v>
      </c>
      <c r="S20" s="13" t="s">
        <v>57</v>
      </c>
      <c r="T20" s="13" t="s">
        <v>57</v>
      </c>
      <c r="U20" s="13"/>
      <c r="V20" s="13" t="s">
        <v>57</v>
      </c>
      <c r="W20" s="35" t="s">
        <v>57</v>
      </c>
      <c r="X20" s="35" t="s">
        <v>57</v>
      </c>
      <c r="Y20" s="35"/>
      <c r="Z20" s="13" t="s">
        <v>57</v>
      </c>
      <c r="AA20" s="13"/>
      <c r="AB20" s="13" t="s">
        <v>57</v>
      </c>
      <c r="AC20" s="13" t="s">
        <v>57</v>
      </c>
      <c r="AD20" s="13" t="s">
        <v>57</v>
      </c>
      <c r="AE20" s="13" t="s">
        <v>57</v>
      </c>
      <c r="AF20" s="13" t="s">
        <v>57</v>
      </c>
      <c r="AG20" s="13" t="s">
        <v>57</v>
      </c>
      <c r="AH20" s="13" t="s">
        <v>57</v>
      </c>
      <c r="AI20" s="13" t="s">
        <v>57</v>
      </c>
      <c r="AJ20" s="13" t="s">
        <v>57</v>
      </c>
      <c r="AK20" s="13" t="s">
        <v>57</v>
      </c>
      <c r="AL20" s="13" t="s">
        <v>57</v>
      </c>
      <c r="AM20" s="41" t="s">
        <v>57</v>
      </c>
    </row>
    <row r="21" spans="1:39" x14ac:dyDescent="0.3">
      <c r="A21" s="3">
        <v>18</v>
      </c>
      <c r="B21" s="13" t="s">
        <v>57</v>
      </c>
      <c r="C21" s="13" t="s">
        <v>57</v>
      </c>
      <c r="D21" s="13" t="s">
        <v>57</v>
      </c>
      <c r="E21" s="13" t="s">
        <v>57</v>
      </c>
      <c r="F21" s="13" t="s">
        <v>57</v>
      </c>
      <c r="G21" s="13" t="s">
        <v>57</v>
      </c>
      <c r="H21" s="13" t="s">
        <v>57</v>
      </c>
      <c r="I21" s="13" t="s">
        <v>57</v>
      </c>
      <c r="J21" s="28" t="s">
        <v>57</v>
      </c>
      <c r="K21" s="13" t="s">
        <v>57</v>
      </c>
      <c r="L21" s="13" t="s">
        <v>57</v>
      </c>
      <c r="M21" s="13" t="s">
        <v>57</v>
      </c>
      <c r="N21" s="13" t="s">
        <v>57</v>
      </c>
      <c r="O21" s="13" t="s">
        <v>57</v>
      </c>
      <c r="P21" s="13" t="s">
        <v>57</v>
      </c>
      <c r="Q21" s="13" t="s">
        <v>57</v>
      </c>
      <c r="R21" s="13" t="s">
        <v>57</v>
      </c>
      <c r="S21" s="13" t="s">
        <v>57</v>
      </c>
      <c r="T21" s="13" t="s">
        <v>57</v>
      </c>
      <c r="U21" s="13"/>
      <c r="V21" s="13" t="s">
        <v>57</v>
      </c>
      <c r="W21" s="35" t="s">
        <v>57</v>
      </c>
      <c r="X21" s="35" t="s">
        <v>57</v>
      </c>
      <c r="Y21" s="35">
        <f>SUM(Y13:Y20)</f>
        <v>235802.90999999997</v>
      </c>
      <c r="Z21" s="13" t="s">
        <v>57</v>
      </c>
      <c r="AA21" s="13"/>
      <c r="AB21" s="13" t="s">
        <v>57</v>
      </c>
      <c r="AC21" s="13" t="s">
        <v>57</v>
      </c>
      <c r="AD21" s="13" t="s">
        <v>57</v>
      </c>
      <c r="AE21" s="13" t="s">
        <v>57</v>
      </c>
      <c r="AF21" s="13" t="s">
        <v>57</v>
      </c>
      <c r="AG21" s="13" t="s">
        <v>57</v>
      </c>
      <c r="AH21" s="13" t="s">
        <v>57</v>
      </c>
      <c r="AI21" s="13" t="s">
        <v>57</v>
      </c>
      <c r="AJ21" s="13" t="s">
        <v>57</v>
      </c>
      <c r="AK21" s="13" t="s">
        <v>57</v>
      </c>
      <c r="AL21" s="13" t="s">
        <v>57</v>
      </c>
      <c r="AM21" s="41" t="s">
        <v>57</v>
      </c>
    </row>
    <row r="22" spans="1:39" x14ac:dyDescent="0.3">
      <c r="A22" s="3">
        <v>19</v>
      </c>
      <c r="B22" s="43" t="s">
        <v>144</v>
      </c>
      <c r="C22" s="44" t="s">
        <v>57</v>
      </c>
      <c r="D22" s="43" t="s">
        <v>63</v>
      </c>
      <c r="E22" s="44" t="s">
        <v>57</v>
      </c>
      <c r="F22" s="43" t="s">
        <v>146</v>
      </c>
      <c r="G22" s="44"/>
      <c r="H22" s="13" t="s">
        <v>57</v>
      </c>
      <c r="I22" s="13" t="s">
        <v>57</v>
      </c>
      <c r="J22" s="13" t="s">
        <v>57</v>
      </c>
      <c r="K22" s="13" t="s">
        <v>57</v>
      </c>
      <c r="L22" s="13" t="s">
        <v>57</v>
      </c>
      <c r="M22" s="13" t="s">
        <v>57</v>
      </c>
      <c r="N22" s="13" t="s">
        <v>57</v>
      </c>
      <c r="O22" s="13" t="s">
        <v>57</v>
      </c>
      <c r="P22" s="13" t="s">
        <v>57</v>
      </c>
      <c r="Q22" s="13" t="s">
        <v>57</v>
      </c>
      <c r="R22" s="13" t="s">
        <v>57</v>
      </c>
      <c r="S22" s="13" t="s">
        <v>57</v>
      </c>
      <c r="T22" s="13" t="s">
        <v>57</v>
      </c>
      <c r="U22" s="13"/>
      <c r="V22" s="13" t="s">
        <v>57</v>
      </c>
      <c r="W22" s="13" t="s">
        <v>57</v>
      </c>
      <c r="X22" s="13" t="s">
        <v>57</v>
      </c>
      <c r="Y22" s="13" t="s">
        <v>57</v>
      </c>
      <c r="Z22" s="13" t="s">
        <v>57</v>
      </c>
      <c r="AA22" s="13"/>
      <c r="AB22" s="13" t="s">
        <v>57</v>
      </c>
      <c r="AC22" s="13" t="s">
        <v>57</v>
      </c>
      <c r="AD22" s="13" t="s">
        <v>57</v>
      </c>
      <c r="AE22" s="13" t="s">
        <v>57</v>
      </c>
      <c r="AF22" s="13" t="s">
        <v>57</v>
      </c>
      <c r="AG22" s="13" t="s">
        <v>57</v>
      </c>
      <c r="AH22" s="13" t="s">
        <v>57</v>
      </c>
      <c r="AI22" s="13" t="s">
        <v>57</v>
      </c>
      <c r="AJ22" s="13" t="s">
        <v>57</v>
      </c>
      <c r="AK22" s="13" t="s">
        <v>57</v>
      </c>
      <c r="AL22" s="13" t="s">
        <v>57</v>
      </c>
      <c r="AM22" s="13" t="s">
        <v>57</v>
      </c>
    </row>
    <row r="23" spans="1:39" x14ac:dyDescent="0.3">
      <c r="A23" s="3">
        <v>20</v>
      </c>
      <c r="B23" s="42" t="s">
        <v>64</v>
      </c>
      <c r="C23" s="42" t="s">
        <v>65</v>
      </c>
      <c r="D23" s="42" t="s">
        <v>64</v>
      </c>
      <c r="E23" s="42" t="s">
        <v>65</v>
      </c>
      <c r="F23" s="42" t="s">
        <v>64</v>
      </c>
      <c r="G23" s="42" t="s">
        <v>65</v>
      </c>
      <c r="H23" s="13" t="s">
        <v>57</v>
      </c>
      <c r="I23" s="13" t="s">
        <v>57</v>
      </c>
      <c r="J23" s="13" t="s">
        <v>57</v>
      </c>
      <c r="K23" s="13" t="s">
        <v>57</v>
      </c>
      <c r="L23" s="13" t="s">
        <v>57</v>
      </c>
      <c r="M23" s="13" t="s">
        <v>57</v>
      </c>
      <c r="N23" s="13" t="s">
        <v>57</v>
      </c>
      <c r="O23" s="13" t="s">
        <v>57</v>
      </c>
      <c r="P23" s="13" t="s">
        <v>57</v>
      </c>
      <c r="Q23" s="13" t="s">
        <v>57</v>
      </c>
      <c r="R23" s="13" t="s">
        <v>57</v>
      </c>
      <c r="S23" s="13" t="s">
        <v>57</v>
      </c>
      <c r="T23" s="13" t="s">
        <v>57</v>
      </c>
      <c r="U23" s="13"/>
      <c r="V23" s="13" t="s">
        <v>57</v>
      </c>
      <c r="W23" s="13" t="s">
        <v>57</v>
      </c>
      <c r="X23" s="13" t="s">
        <v>57</v>
      </c>
      <c r="Y23" s="13" t="s">
        <v>57</v>
      </c>
      <c r="Z23" s="13" t="s">
        <v>57</v>
      </c>
      <c r="AA23" s="13"/>
      <c r="AB23" s="13" t="s">
        <v>57</v>
      </c>
      <c r="AC23" s="13" t="s">
        <v>57</v>
      </c>
      <c r="AD23" s="13" t="s">
        <v>57</v>
      </c>
      <c r="AE23" s="13" t="s">
        <v>57</v>
      </c>
      <c r="AF23" s="13" t="s">
        <v>57</v>
      </c>
      <c r="AG23" s="13" t="s">
        <v>57</v>
      </c>
      <c r="AH23" s="13" t="s">
        <v>57</v>
      </c>
      <c r="AI23" s="13" t="s">
        <v>57</v>
      </c>
      <c r="AJ23" s="13" t="s">
        <v>57</v>
      </c>
      <c r="AK23" s="13" t="s">
        <v>57</v>
      </c>
      <c r="AL23" s="13" t="s">
        <v>57</v>
      </c>
      <c r="AM23" s="13" t="s">
        <v>57</v>
      </c>
    </row>
    <row r="24" spans="1:39" x14ac:dyDescent="0.3">
      <c r="A24" s="3">
        <v>21</v>
      </c>
      <c r="B24" s="103" t="s">
        <v>166</v>
      </c>
      <c r="C24" s="24" t="s">
        <v>138</v>
      </c>
      <c r="D24" s="24" t="s">
        <v>142</v>
      </c>
      <c r="E24" s="24" t="s">
        <v>138</v>
      </c>
      <c r="F24" s="103" t="s">
        <v>167</v>
      </c>
      <c r="G24" s="24" t="s">
        <v>138</v>
      </c>
      <c r="H24" s="13" t="s">
        <v>57</v>
      </c>
      <c r="I24" s="13" t="s">
        <v>57</v>
      </c>
      <c r="J24" s="13" t="s">
        <v>57</v>
      </c>
      <c r="K24" s="13" t="s">
        <v>57</v>
      </c>
      <c r="L24" s="13" t="s">
        <v>57</v>
      </c>
      <c r="M24" s="13" t="s">
        <v>57</v>
      </c>
      <c r="N24" s="13" t="s">
        <v>57</v>
      </c>
      <c r="O24" s="13" t="s">
        <v>57</v>
      </c>
      <c r="P24" s="13" t="s">
        <v>57</v>
      </c>
      <c r="Q24" s="13" t="s">
        <v>57</v>
      </c>
      <c r="R24" s="13" t="s">
        <v>57</v>
      </c>
      <c r="S24" s="13" t="s">
        <v>57</v>
      </c>
      <c r="T24" s="13" t="s">
        <v>57</v>
      </c>
      <c r="U24" s="13"/>
      <c r="V24" s="13" t="s">
        <v>57</v>
      </c>
      <c r="W24" s="13" t="s">
        <v>57</v>
      </c>
      <c r="X24" s="13" t="s">
        <v>57</v>
      </c>
      <c r="Y24" s="13" t="s">
        <v>57</v>
      </c>
      <c r="Z24" s="13" t="s">
        <v>57</v>
      </c>
      <c r="AA24" s="13"/>
      <c r="AB24" s="13" t="s">
        <v>57</v>
      </c>
      <c r="AC24" s="13" t="s">
        <v>57</v>
      </c>
      <c r="AD24" s="13" t="s">
        <v>57</v>
      </c>
      <c r="AE24" s="13" t="s">
        <v>57</v>
      </c>
      <c r="AF24" s="13" t="s">
        <v>57</v>
      </c>
      <c r="AG24" s="13" t="s">
        <v>57</v>
      </c>
      <c r="AH24" s="13" t="s">
        <v>57</v>
      </c>
      <c r="AI24" s="13" t="s">
        <v>57</v>
      </c>
      <c r="AJ24" s="13" t="s">
        <v>57</v>
      </c>
      <c r="AK24" s="13" t="s">
        <v>57</v>
      </c>
      <c r="AL24" s="13" t="s">
        <v>57</v>
      </c>
      <c r="AM24" s="13" t="s">
        <v>57</v>
      </c>
    </row>
    <row r="25" spans="1:39" x14ac:dyDescent="0.3">
      <c r="A25" s="3">
        <v>22</v>
      </c>
      <c r="B25" s="103" t="s">
        <v>167</v>
      </c>
      <c r="C25" s="24" t="s">
        <v>140</v>
      </c>
      <c r="D25" s="24" t="s">
        <v>141</v>
      </c>
      <c r="E25" s="24" t="s">
        <v>140</v>
      </c>
      <c r="F25" s="103" t="s">
        <v>166</v>
      </c>
      <c r="G25" s="24" t="s">
        <v>140</v>
      </c>
      <c r="H25" s="13" t="s">
        <v>57</v>
      </c>
      <c r="I25" s="13" t="s">
        <v>57</v>
      </c>
      <c r="J25" s="13" t="s">
        <v>57</v>
      </c>
      <c r="K25" s="13" t="s">
        <v>57</v>
      </c>
      <c r="L25" s="13" t="s">
        <v>57</v>
      </c>
      <c r="M25" s="13" t="s">
        <v>57</v>
      </c>
      <c r="N25" s="13" t="s">
        <v>57</v>
      </c>
      <c r="O25" s="13" t="s">
        <v>57</v>
      </c>
      <c r="P25" s="13" t="s">
        <v>57</v>
      </c>
      <c r="Q25" s="13" t="s">
        <v>57</v>
      </c>
      <c r="R25" s="13" t="s">
        <v>57</v>
      </c>
      <c r="S25" s="13" t="s">
        <v>57</v>
      </c>
      <c r="T25" s="13" t="s">
        <v>57</v>
      </c>
      <c r="U25" s="13"/>
      <c r="V25" s="13" t="s">
        <v>57</v>
      </c>
      <c r="W25" s="13" t="s">
        <v>57</v>
      </c>
      <c r="X25" s="13" t="s">
        <v>57</v>
      </c>
      <c r="Y25" s="13" t="s">
        <v>57</v>
      </c>
      <c r="Z25" s="13" t="s">
        <v>57</v>
      </c>
      <c r="AA25" s="13"/>
      <c r="AB25" s="13" t="s">
        <v>57</v>
      </c>
      <c r="AC25" s="13" t="s">
        <v>57</v>
      </c>
      <c r="AD25" s="13" t="s">
        <v>57</v>
      </c>
      <c r="AE25" s="13" t="s">
        <v>57</v>
      </c>
      <c r="AF25" s="13" t="s">
        <v>57</v>
      </c>
      <c r="AG25" s="13" t="s">
        <v>57</v>
      </c>
      <c r="AH25" s="13" t="s">
        <v>57</v>
      </c>
      <c r="AI25" s="13" t="s">
        <v>57</v>
      </c>
      <c r="AJ25" s="13" t="s">
        <v>57</v>
      </c>
      <c r="AK25" s="13" t="s">
        <v>57</v>
      </c>
      <c r="AL25" s="13" t="s">
        <v>57</v>
      </c>
      <c r="AM25" s="13" t="s">
        <v>57</v>
      </c>
    </row>
    <row r="26" spans="1:39" x14ac:dyDescent="0.3">
      <c r="A26" s="3">
        <v>23</v>
      </c>
      <c r="B26" s="24" t="s">
        <v>57</v>
      </c>
      <c r="C26" s="24" t="s">
        <v>57</v>
      </c>
      <c r="D26" s="45"/>
      <c r="E26" s="24"/>
      <c r="F26" s="24"/>
      <c r="G26" s="24"/>
      <c r="H26" s="13" t="s">
        <v>57</v>
      </c>
      <c r="I26" s="13" t="s">
        <v>57</v>
      </c>
      <c r="J26" s="13" t="s">
        <v>57</v>
      </c>
      <c r="K26" s="13" t="s">
        <v>57</v>
      </c>
      <c r="L26" s="13" t="s">
        <v>57</v>
      </c>
      <c r="M26" s="13" t="s">
        <v>57</v>
      </c>
      <c r="N26" s="13" t="s">
        <v>57</v>
      </c>
      <c r="O26" s="13" t="s">
        <v>57</v>
      </c>
      <c r="P26" s="13" t="s">
        <v>57</v>
      </c>
      <c r="Q26" s="13" t="s">
        <v>57</v>
      </c>
      <c r="R26" s="13" t="s">
        <v>57</v>
      </c>
      <c r="S26" s="13" t="s">
        <v>57</v>
      </c>
      <c r="T26" s="13" t="s">
        <v>57</v>
      </c>
      <c r="U26" s="13"/>
      <c r="V26" s="13" t="s">
        <v>57</v>
      </c>
      <c r="W26" s="13" t="s">
        <v>57</v>
      </c>
      <c r="X26" s="13" t="s">
        <v>57</v>
      </c>
      <c r="Y26" s="13" t="s">
        <v>57</v>
      </c>
      <c r="Z26" s="13" t="s">
        <v>57</v>
      </c>
      <c r="AA26" s="13"/>
      <c r="AB26" s="13" t="s">
        <v>57</v>
      </c>
      <c r="AC26" s="13" t="s">
        <v>57</v>
      </c>
      <c r="AD26" s="13" t="s">
        <v>57</v>
      </c>
      <c r="AE26" s="13" t="s">
        <v>57</v>
      </c>
      <c r="AF26" s="13" t="s">
        <v>57</v>
      </c>
      <c r="AG26" s="13" t="s">
        <v>57</v>
      </c>
      <c r="AH26" s="13" t="s">
        <v>57</v>
      </c>
      <c r="AI26" s="13" t="s">
        <v>57</v>
      </c>
      <c r="AJ26" s="13" t="s">
        <v>57</v>
      </c>
      <c r="AK26" s="13" t="s">
        <v>57</v>
      </c>
      <c r="AL26" s="13" t="s">
        <v>57</v>
      </c>
      <c r="AM26" s="13" t="s">
        <v>57</v>
      </c>
    </row>
    <row r="27" spans="1:39" x14ac:dyDescent="0.3">
      <c r="A27" s="3">
        <v>24</v>
      </c>
      <c r="B27" s="24" t="s">
        <v>57</v>
      </c>
      <c r="C27" s="24" t="s">
        <v>57</v>
      </c>
      <c r="D27" s="46" t="s">
        <v>57</v>
      </c>
      <c r="E27" s="24" t="s">
        <v>57</v>
      </c>
      <c r="F27" s="24"/>
      <c r="G27" s="24"/>
      <c r="H27" s="13" t="s">
        <v>57</v>
      </c>
      <c r="I27" s="13" t="s">
        <v>57</v>
      </c>
      <c r="J27" s="13" t="s">
        <v>57</v>
      </c>
      <c r="K27" s="13" t="s">
        <v>57</v>
      </c>
      <c r="L27" s="13" t="s">
        <v>57</v>
      </c>
      <c r="M27" s="13" t="s">
        <v>57</v>
      </c>
      <c r="N27" s="13" t="s">
        <v>57</v>
      </c>
      <c r="O27" s="13" t="s">
        <v>57</v>
      </c>
      <c r="P27" s="13" t="s">
        <v>57</v>
      </c>
      <c r="Q27" s="13" t="s">
        <v>57</v>
      </c>
      <c r="R27" s="13" t="s">
        <v>57</v>
      </c>
      <c r="S27" s="13" t="s">
        <v>57</v>
      </c>
      <c r="T27" s="13" t="s">
        <v>57</v>
      </c>
      <c r="U27" s="13"/>
      <c r="V27" s="13" t="s">
        <v>57</v>
      </c>
      <c r="W27" s="13" t="s">
        <v>57</v>
      </c>
      <c r="X27" s="13" t="s">
        <v>57</v>
      </c>
      <c r="Y27" s="13" t="s">
        <v>57</v>
      </c>
      <c r="Z27" s="13" t="s">
        <v>57</v>
      </c>
      <c r="AA27" s="13"/>
      <c r="AB27" s="13" t="s">
        <v>57</v>
      </c>
      <c r="AC27" s="13" t="s">
        <v>57</v>
      </c>
      <c r="AD27" s="13" t="s">
        <v>57</v>
      </c>
      <c r="AE27" s="13" t="s">
        <v>57</v>
      </c>
      <c r="AF27" s="13" t="s">
        <v>57</v>
      </c>
      <c r="AG27" s="13" t="s">
        <v>57</v>
      </c>
      <c r="AH27" s="13" t="s">
        <v>57</v>
      </c>
      <c r="AI27" s="13" t="s">
        <v>57</v>
      </c>
      <c r="AJ27" s="13" t="s">
        <v>57</v>
      </c>
      <c r="AK27" s="13" t="s">
        <v>57</v>
      </c>
      <c r="AL27" s="13" t="s">
        <v>57</v>
      </c>
      <c r="AM27" s="13" t="s">
        <v>57</v>
      </c>
    </row>
    <row r="28" spans="1:39" x14ac:dyDescent="0.3">
      <c r="A28" s="3">
        <v>25</v>
      </c>
      <c r="B28" s="13" t="s">
        <v>57</v>
      </c>
      <c r="C28" s="13" t="s">
        <v>57</v>
      </c>
      <c r="D28" s="13" t="s">
        <v>57</v>
      </c>
      <c r="E28" s="13" t="s">
        <v>57</v>
      </c>
      <c r="F28" s="13" t="s">
        <v>57</v>
      </c>
      <c r="G28" s="13" t="s">
        <v>57</v>
      </c>
      <c r="H28" s="13" t="s">
        <v>57</v>
      </c>
      <c r="I28" s="13" t="s">
        <v>57</v>
      </c>
      <c r="J28" s="13" t="s">
        <v>57</v>
      </c>
      <c r="K28" s="13" t="s">
        <v>57</v>
      </c>
      <c r="L28" s="13" t="s">
        <v>57</v>
      </c>
      <c r="M28" s="13" t="s">
        <v>57</v>
      </c>
      <c r="N28" s="13" t="s">
        <v>57</v>
      </c>
      <c r="O28" s="13" t="s">
        <v>57</v>
      </c>
      <c r="P28" s="13" t="s">
        <v>57</v>
      </c>
      <c r="Q28" s="13" t="s">
        <v>57</v>
      </c>
      <c r="R28" s="13" t="s">
        <v>57</v>
      </c>
      <c r="S28" s="13" t="s">
        <v>57</v>
      </c>
      <c r="T28" s="13" t="s">
        <v>57</v>
      </c>
      <c r="U28" s="13"/>
      <c r="V28" s="13" t="s">
        <v>57</v>
      </c>
      <c r="W28" s="13" t="s">
        <v>57</v>
      </c>
      <c r="X28" s="13" t="s">
        <v>57</v>
      </c>
      <c r="Y28" s="13" t="s">
        <v>57</v>
      </c>
      <c r="Z28" s="13" t="s">
        <v>57</v>
      </c>
      <c r="AA28" s="13"/>
      <c r="AB28" s="13" t="s">
        <v>57</v>
      </c>
      <c r="AC28" s="13" t="s">
        <v>57</v>
      </c>
      <c r="AD28" s="13" t="s">
        <v>57</v>
      </c>
      <c r="AE28" s="13" t="s">
        <v>57</v>
      </c>
      <c r="AF28" s="13" t="s">
        <v>57</v>
      </c>
      <c r="AG28" s="13" t="s">
        <v>57</v>
      </c>
      <c r="AH28" s="13" t="s">
        <v>57</v>
      </c>
      <c r="AI28" s="13" t="s">
        <v>57</v>
      </c>
      <c r="AJ28" s="13" t="s">
        <v>57</v>
      </c>
      <c r="AK28" s="13" t="s">
        <v>57</v>
      </c>
      <c r="AL28" s="13" t="s">
        <v>57</v>
      </c>
      <c r="AM28" s="13" t="s">
        <v>57</v>
      </c>
    </row>
    <row r="29" spans="1:39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3135-0A77-4A92-8ECE-10C69D79628B}">
  <dimension ref="A1:BP29"/>
  <sheetViews>
    <sheetView tabSelected="1" workbookViewId="0">
      <selection activeCell="D21" sqref="D21"/>
    </sheetView>
  </sheetViews>
  <sheetFormatPr defaultColWidth="8.81640625" defaultRowHeight="13" x14ac:dyDescent="0.3"/>
  <cols>
    <col min="1" max="1" width="8.7265625" style="3" bestFit="1" customWidth="1" collapsed="1"/>
    <col min="2" max="2" width="21" style="3" customWidth="1" collapsed="1"/>
    <col min="3" max="3" width="13" style="3" customWidth="1" collapsed="1"/>
    <col min="4" max="4" width="32.26953125" style="3" bestFit="1" customWidth="1" collapsed="1"/>
    <col min="5" max="5" width="19.26953125" style="3" bestFit="1" customWidth="1" collapsed="1"/>
    <col min="6" max="6" width="28.26953125" style="3" bestFit="1" customWidth="1" collapsed="1"/>
    <col min="7" max="7" width="15.1796875" style="3" bestFit="1" customWidth="1" collapsed="1"/>
    <col min="8" max="8" width="18.81640625" style="3" bestFit="1" customWidth="1" collapsed="1"/>
    <col min="9" max="9" width="20" style="3" bestFit="1" customWidth="1" collapsed="1"/>
    <col min="10" max="10" width="13.36328125" style="3" customWidth="1" collapsed="1"/>
    <col min="11" max="11" width="15.81640625" style="3" bestFit="1" customWidth="1" collapsed="1"/>
    <col min="12" max="12" width="19.453125" style="3" bestFit="1" customWidth="1" collapsed="1"/>
    <col min="13" max="13" width="18.1796875" style="3" bestFit="1" customWidth="1" collapsed="1"/>
    <col min="14" max="14" width="19.453125" style="3" bestFit="1" customWidth="1" collapsed="1"/>
    <col min="15" max="15" width="17.6328125" style="3" customWidth="1" collapsed="1"/>
    <col min="16" max="16" width="16.81640625" style="3" bestFit="1" customWidth="1" collapsed="1"/>
    <col min="17" max="17" width="16.7265625" style="3" bestFit="1" customWidth="1" collapsed="1"/>
    <col min="18" max="18" width="13.54296875" style="3" bestFit="1" customWidth="1" collapsed="1"/>
    <col min="19" max="19" width="26.81640625" style="3" customWidth="1" collapsed="1"/>
    <col min="20" max="20" width="16.453125" style="3" bestFit="1" customWidth="1" collapsed="1"/>
    <col min="21" max="21" width="16.453125" style="3" customWidth="1" collapsed="1"/>
    <col min="22" max="22" width="20" style="3" customWidth="1" collapsed="1"/>
    <col min="23" max="23" width="12" style="3" bestFit="1" customWidth="1" collapsed="1"/>
    <col min="24" max="24" width="13" style="3" bestFit="1" customWidth="1" collapsed="1"/>
    <col min="25" max="25" width="18.453125" style="3" customWidth="1" collapsed="1"/>
    <col min="26" max="27" width="13" style="3" customWidth="1" collapsed="1"/>
    <col min="28" max="29" width="12.26953125" style="3" customWidth="1" collapsed="1"/>
    <col min="30" max="30" width="21.6328125" style="3" customWidth="1" collapsed="1"/>
    <col min="31" max="32" width="13" style="3" bestFit="1" customWidth="1" collapsed="1"/>
    <col min="33" max="34" width="9.81640625" style="3" bestFit="1" customWidth="1" collapsed="1"/>
    <col min="35" max="35" width="12.81640625" style="3" bestFit="1" customWidth="1" collapsed="1"/>
    <col min="36" max="36" width="11.453125" style="3" bestFit="1" customWidth="1" collapsed="1"/>
    <col min="37" max="37" width="13" style="3" bestFit="1" customWidth="1" collapsed="1"/>
    <col min="38" max="38" width="9.81640625" style="3" bestFit="1" customWidth="1" collapsed="1"/>
    <col min="39" max="39" width="10" style="3" bestFit="1" customWidth="1" collapsed="1"/>
    <col min="40" max="40" width="13" style="3" bestFit="1" customWidth="1" collapsed="1"/>
    <col min="41" max="16384" width="8.81640625" style="3" collapsed="1"/>
  </cols>
  <sheetData>
    <row r="1" spans="1:6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170</v>
      </c>
      <c r="AM1" s="3" t="s">
        <v>171</v>
      </c>
      <c r="AN1" s="3" t="s">
        <v>172</v>
      </c>
    </row>
    <row r="2" spans="1:68" s="8" customFormat="1" ht="26" x14ac:dyDescent="0.3">
      <c r="A2" s="5" t="s">
        <v>9</v>
      </c>
      <c r="B2" s="6" t="s">
        <v>10</v>
      </c>
      <c r="C2" s="7" t="s">
        <v>11</v>
      </c>
      <c r="D2" s="6" t="s">
        <v>40</v>
      </c>
      <c r="E2" s="6" t="s">
        <v>41</v>
      </c>
      <c r="F2" s="6" t="s">
        <v>43</v>
      </c>
      <c r="G2" s="6" t="s">
        <v>42</v>
      </c>
      <c r="H2" s="6" t="s">
        <v>44</v>
      </c>
      <c r="I2" s="6" t="s">
        <v>45</v>
      </c>
      <c r="J2" s="7" t="s">
        <v>46</v>
      </c>
      <c r="K2" s="7" t="s">
        <v>47</v>
      </c>
      <c r="L2" s="7" t="s">
        <v>62</v>
      </c>
      <c r="M2" s="7" t="s">
        <v>75</v>
      </c>
      <c r="N2" s="58" t="s">
        <v>74</v>
      </c>
      <c r="O2" s="61" t="s">
        <v>48</v>
      </c>
      <c r="P2" s="60" t="s">
        <v>95</v>
      </c>
      <c r="Q2" s="60" t="s">
        <v>79</v>
      </c>
      <c r="R2" s="61" t="s">
        <v>80</v>
      </c>
      <c r="S2" s="60" t="s">
        <v>82</v>
      </c>
      <c r="T2" s="60" t="s">
        <v>81</v>
      </c>
      <c r="U2" s="60" t="s">
        <v>161</v>
      </c>
      <c r="V2" s="82" t="s">
        <v>135</v>
      </c>
      <c r="W2" s="83" t="s">
        <v>136</v>
      </c>
      <c r="X2" s="82" t="s">
        <v>80</v>
      </c>
      <c r="Y2" s="83" t="s">
        <v>82</v>
      </c>
      <c r="Z2" s="83" t="s">
        <v>81</v>
      </c>
      <c r="AA2" s="83" t="s">
        <v>161</v>
      </c>
      <c r="AB2" s="88" t="s">
        <v>147</v>
      </c>
      <c r="AC2" s="88" t="s">
        <v>148</v>
      </c>
      <c r="AD2" s="87" t="s">
        <v>80</v>
      </c>
      <c r="AE2" s="88" t="s">
        <v>82</v>
      </c>
      <c r="AF2" s="88" t="s">
        <v>81</v>
      </c>
      <c r="AG2" s="88" t="s">
        <v>161</v>
      </c>
      <c r="AH2" s="104"/>
      <c r="AI2" s="104"/>
      <c r="AJ2" s="104"/>
      <c r="AK2" s="104"/>
      <c r="AL2" s="104"/>
      <c r="AM2" s="10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x14ac:dyDescent="0.3">
      <c r="A3" s="3">
        <v>0</v>
      </c>
      <c r="B3" s="9">
        <v>1</v>
      </c>
      <c r="C3" s="10" t="s">
        <v>174</v>
      </c>
      <c r="D3" s="11" t="s">
        <v>66</v>
      </c>
      <c r="E3" s="10" t="s">
        <v>51</v>
      </c>
      <c r="F3" s="72" t="s">
        <v>86</v>
      </c>
      <c r="G3" s="70" t="s">
        <v>67</v>
      </c>
      <c r="H3" s="71" t="s">
        <v>87</v>
      </c>
      <c r="I3" s="21">
        <f>ROUND((G3*H3),3)</f>
        <v>271134</v>
      </c>
      <c r="J3" s="23">
        <v>0</v>
      </c>
      <c r="K3" s="23">
        <v>0</v>
      </c>
      <c r="L3" s="23">
        <v>0.18</v>
      </c>
      <c r="M3" s="22">
        <f>I3</f>
        <v>271134</v>
      </c>
      <c r="N3" s="59">
        <f>ROUND((I3*L3),2)</f>
        <v>48804.12</v>
      </c>
      <c r="O3" s="10" t="s">
        <v>174</v>
      </c>
      <c r="P3" s="70" t="str">
        <f>G3</f>
        <v>1800</v>
      </c>
      <c r="Q3" s="57">
        <v>400</v>
      </c>
      <c r="R3" s="10" t="str">
        <f>H3</f>
        <v>150.63</v>
      </c>
      <c r="S3" s="105">
        <f>ROUND((Q3*R3),2)</f>
        <v>60252</v>
      </c>
      <c r="T3" s="22">
        <f>ROUND((S3*L3),2)</f>
        <v>10845.36</v>
      </c>
      <c r="U3" s="22">
        <f>S3</f>
        <v>60252</v>
      </c>
      <c r="V3" s="10" t="s">
        <v>175</v>
      </c>
      <c r="W3" s="57">
        <v>575</v>
      </c>
      <c r="X3" s="10">
        <v>1800.32</v>
      </c>
      <c r="Y3" s="22">
        <f t="shared" ref="Y3:Y6" si="0">ROUND(W3*X3,2)</f>
        <v>1035184</v>
      </c>
      <c r="Z3" s="22">
        <f t="shared" ref="Z3:Z6" si="1">ROUND(Y3*L3,2)</f>
        <v>186333.12</v>
      </c>
      <c r="AA3" s="22">
        <f t="shared" ref="AA3:AA6" si="2">Y3</f>
        <v>1035184</v>
      </c>
      <c r="AB3" s="10" t="s">
        <v>176</v>
      </c>
      <c r="AC3" s="70">
        <f>(P5-Q5-W5)</f>
        <v>780</v>
      </c>
      <c r="AD3" s="71" t="s">
        <v>89</v>
      </c>
      <c r="AE3" s="22">
        <f>ROUND(AC3*AD3,2)</f>
        <v>234405.6</v>
      </c>
      <c r="AF3" s="59">
        <f>ROUND(AE3*L5,2)</f>
        <v>28128.67</v>
      </c>
      <c r="AG3" s="106">
        <f>AE3</f>
        <v>234405.6</v>
      </c>
      <c r="AH3" s="107"/>
      <c r="AI3" s="54"/>
      <c r="AJ3" s="28"/>
      <c r="AK3" s="107"/>
      <c r="AL3" s="28"/>
      <c r="AM3" s="107"/>
    </row>
    <row r="4" spans="1:68" x14ac:dyDescent="0.3">
      <c r="A4" s="3">
        <v>1</v>
      </c>
      <c r="B4" s="9">
        <v>2</v>
      </c>
      <c r="C4" s="10" t="s">
        <v>175</v>
      </c>
      <c r="D4" s="11" t="s">
        <v>66</v>
      </c>
      <c r="E4" s="10" t="s">
        <v>51</v>
      </c>
      <c r="F4" s="72" t="s">
        <v>86</v>
      </c>
      <c r="G4" s="70" t="s">
        <v>68</v>
      </c>
      <c r="H4" s="71" t="s">
        <v>88</v>
      </c>
      <c r="I4" s="21">
        <f t="shared" ref="I4:I7" si="3">ROUND((G4*H4),3)</f>
        <v>1125200</v>
      </c>
      <c r="J4" s="23">
        <v>0</v>
      </c>
      <c r="K4" s="23">
        <v>0</v>
      </c>
      <c r="L4" s="23">
        <v>0.12</v>
      </c>
      <c r="M4" s="22">
        <f t="shared" ref="M4:M7" si="4">I4</f>
        <v>1125200</v>
      </c>
      <c r="N4" s="59">
        <f t="shared" ref="N4:N7" si="5">ROUND((I4*L4),2)</f>
        <v>135024</v>
      </c>
      <c r="O4" s="10" t="s">
        <v>175</v>
      </c>
      <c r="P4" s="70" t="str">
        <f t="shared" ref="P4:P7" si="6">G4</f>
        <v>625</v>
      </c>
      <c r="Q4" s="57">
        <v>50</v>
      </c>
      <c r="R4" s="10" t="str">
        <f t="shared" ref="R4:R7" si="7">H4</f>
        <v>1800.32</v>
      </c>
      <c r="S4" s="105">
        <f t="shared" ref="S4:S7" si="8">ROUND((Q4*R4),2)</f>
        <v>90016</v>
      </c>
      <c r="T4" s="22">
        <f t="shared" ref="T4:T7" si="9">ROUND((S4*L4),2)</f>
        <v>10801.92</v>
      </c>
      <c r="U4" s="22">
        <f t="shared" ref="U4:U7" si="10">S4</f>
        <v>90016</v>
      </c>
      <c r="V4" s="10" t="s">
        <v>176</v>
      </c>
      <c r="W4" s="57">
        <v>717</v>
      </c>
      <c r="X4" s="10">
        <v>300.52</v>
      </c>
      <c r="Y4" s="22">
        <f t="shared" si="0"/>
        <v>215472.84</v>
      </c>
      <c r="Z4" s="22">
        <f t="shared" si="1"/>
        <v>25856.74</v>
      </c>
      <c r="AA4" s="22">
        <f t="shared" si="2"/>
        <v>215472.84</v>
      </c>
      <c r="AB4" s="10" t="s">
        <v>177</v>
      </c>
      <c r="AC4" s="70">
        <f>(P6-Q6-W6)</f>
        <v>7</v>
      </c>
      <c r="AD4" s="71" t="s">
        <v>90</v>
      </c>
      <c r="AE4" s="22">
        <f>ROUND(AC4*AD4,2)</f>
        <v>3176.6</v>
      </c>
      <c r="AF4" s="59">
        <f>ROUND(AE4*L6,2)</f>
        <v>158.83000000000001</v>
      </c>
      <c r="AG4" s="106">
        <f>AE4</f>
        <v>3176.6</v>
      </c>
      <c r="AH4" s="107"/>
      <c r="AI4" s="54"/>
      <c r="AJ4" s="28"/>
      <c r="AK4" s="107"/>
      <c r="AL4" s="28"/>
      <c r="AM4" s="107"/>
    </row>
    <row r="5" spans="1:68" x14ac:dyDescent="0.3">
      <c r="A5" s="3">
        <v>2</v>
      </c>
      <c r="B5" s="9">
        <v>3</v>
      </c>
      <c r="C5" s="10" t="s">
        <v>176</v>
      </c>
      <c r="D5" s="11" t="s">
        <v>66</v>
      </c>
      <c r="E5" s="10" t="s">
        <v>51</v>
      </c>
      <c r="F5" s="72" t="s">
        <v>86</v>
      </c>
      <c r="G5" s="70" t="s">
        <v>69</v>
      </c>
      <c r="H5" s="71" t="s">
        <v>89</v>
      </c>
      <c r="I5" s="21">
        <f t="shared" si="3"/>
        <v>234405.6</v>
      </c>
      <c r="J5" s="23">
        <v>0</v>
      </c>
      <c r="K5" s="23">
        <v>0</v>
      </c>
      <c r="L5" s="23">
        <v>0.12</v>
      </c>
      <c r="M5" s="22">
        <f t="shared" si="4"/>
        <v>234405.6</v>
      </c>
      <c r="N5" s="59">
        <f t="shared" si="5"/>
        <v>28128.67</v>
      </c>
      <c r="O5" s="10" t="s">
        <v>176</v>
      </c>
      <c r="P5" s="70" t="str">
        <f t="shared" si="6"/>
        <v>780</v>
      </c>
      <c r="Q5" s="57">
        <v>0</v>
      </c>
      <c r="R5" s="10" t="str">
        <f t="shared" si="7"/>
        <v>300.52</v>
      </c>
      <c r="S5" s="105">
        <f t="shared" si="8"/>
        <v>0</v>
      </c>
      <c r="T5" s="22">
        <f t="shared" si="9"/>
        <v>0</v>
      </c>
      <c r="U5" s="22">
        <f t="shared" si="10"/>
        <v>0</v>
      </c>
      <c r="V5" s="10"/>
      <c r="W5" s="57"/>
      <c r="X5" s="10"/>
      <c r="Y5" s="22"/>
      <c r="Z5" s="22"/>
      <c r="AA5" s="22"/>
      <c r="AB5" s="10" t="s">
        <v>178</v>
      </c>
      <c r="AC5" s="70">
        <f>(P7-Q7-W7)</f>
        <v>655</v>
      </c>
      <c r="AD5" s="71" t="s">
        <v>91</v>
      </c>
      <c r="AE5" s="22">
        <f>ROUND(AC5*AD5,2)</f>
        <v>131596.04999999999</v>
      </c>
      <c r="AF5" s="59">
        <f>ROUND(AE5*L7,2)</f>
        <v>23687.29</v>
      </c>
      <c r="AG5" s="106">
        <f>AE5</f>
        <v>131596.04999999999</v>
      </c>
      <c r="AH5" s="107"/>
      <c r="AI5" s="54"/>
      <c r="AJ5" s="28"/>
      <c r="AK5" s="107"/>
      <c r="AL5" s="28"/>
      <c r="AM5" s="107"/>
    </row>
    <row r="6" spans="1:68" x14ac:dyDescent="0.3">
      <c r="A6" s="3">
        <v>3</v>
      </c>
      <c r="B6" s="9">
        <v>4</v>
      </c>
      <c r="C6" s="10" t="s">
        <v>177</v>
      </c>
      <c r="D6" s="11" t="s">
        <v>66</v>
      </c>
      <c r="E6" s="10" t="s">
        <v>51</v>
      </c>
      <c r="F6" s="72" t="s">
        <v>86</v>
      </c>
      <c r="G6" s="70" t="s">
        <v>97</v>
      </c>
      <c r="H6" s="71" t="s">
        <v>90</v>
      </c>
      <c r="I6" s="21">
        <f t="shared" si="3"/>
        <v>3176.6</v>
      </c>
      <c r="J6" s="23">
        <v>0</v>
      </c>
      <c r="K6" s="23">
        <v>0</v>
      </c>
      <c r="L6" s="23">
        <v>0.05</v>
      </c>
      <c r="M6" s="22">
        <f t="shared" si="4"/>
        <v>3176.6</v>
      </c>
      <c r="N6" s="59">
        <f t="shared" si="5"/>
        <v>158.83000000000001</v>
      </c>
      <c r="O6" s="10" t="s">
        <v>177</v>
      </c>
      <c r="P6" s="70" t="str">
        <f t="shared" si="6"/>
        <v>7</v>
      </c>
      <c r="Q6" s="57">
        <v>0</v>
      </c>
      <c r="R6" s="10" t="str">
        <f t="shared" si="7"/>
        <v>453.8</v>
      </c>
      <c r="S6" s="105">
        <f t="shared" si="8"/>
        <v>0</v>
      </c>
      <c r="T6" s="22">
        <f t="shared" si="9"/>
        <v>0</v>
      </c>
      <c r="U6" s="22">
        <f t="shared" si="10"/>
        <v>0</v>
      </c>
      <c r="V6" s="10"/>
      <c r="W6" s="57"/>
      <c r="X6" s="10"/>
      <c r="Y6" s="22"/>
      <c r="Z6" s="22"/>
      <c r="AA6" s="22"/>
      <c r="AB6" s="9"/>
      <c r="AC6" s="9"/>
      <c r="AD6" s="9"/>
      <c r="AE6" s="9"/>
      <c r="AF6" s="9"/>
      <c r="AG6" s="9"/>
      <c r="AH6" s="107"/>
      <c r="AI6" s="54"/>
      <c r="AJ6" s="28"/>
      <c r="AK6" s="107"/>
      <c r="AL6" s="28"/>
      <c r="AM6" s="107"/>
    </row>
    <row r="7" spans="1:68" x14ac:dyDescent="0.3">
      <c r="A7" s="3">
        <v>4</v>
      </c>
      <c r="B7" s="9">
        <v>5</v>
      </c>
      <c r="C7" s="10" t="s">
        <v>178</v>
      </c>
      <c r="D7" s="11" t="s">
        <v>66</v>
      </c>
      <c r="E7" s="10" t="s">
        <v>51</v>
      </c>
      <c r="F7" s="72" t="s">
        <v>86</v>
      </c>
      <c r="G7" s="70" t="s">
        <v>98</v>
      </c>
      <c r="H7" s="71" t="s">
        <v>91</v>
      </c>
      <c r="I7" s="21">
        <f t="shared" si="3"/>
        <v>131596.04999999999</v>
      </c>
      <c r="J7" s="23">
        <v>0</v>
      </c>
      <c r="K7" s="23">
        <v>0</v>
      </c>
      <c r="L7" s="23">
        <v>0.18</v>
      </c>
      <c r="M7" s="22">
        <f t="shared" si="4"/>
        <v>131596.04999999999</v>
      </c>
      <c r="N7" s="59">
        <f t="shared" si="5"/>
        <v>23687.29</v>
      </c>
      <c r="O7" s="10" t="s">
        <v>178</v>
      </c>
      <c r="P7" s="70" t="str">
        <f t="shared" si="6"/>
        <v>655</v>
      </c>
      <c r="Q7" s="57">
        <v>0</v>
      </c>
      <c r="R7" s="10" t="str">
        <f t="shared" si="7"/>
        <v>200.91</v>
      </c>
      <c r="S7" s="105">
        <f t="shared" si="8"/>
        <v>0</v>
      </c>
      <c r="T7" s="22">
        <f t="shared" si="9"/>
        <v>0</v>
      </c>
      <c r="U7" s="22">
        <f t="shared" si="10"/>
        <v>0</v>
      </c>
      <c r="V7" s="10"/>
      <c r="W7" s="57"/>
      <c r="X7" s="10"/>
      <c r="Y7" s="22"/>
      <c r="Z7" s="22"/>
      <c r="AA7" s="22"/>
      <c r="AB7" s="9"/>
      <c r="AC7" s="9"/>
      <c r="AD7" s="9"/>
      <c r="AE7" s="9"/>
      <c r="AF7" s="9"/>
      <c r="AG7" s="9"/>
      <c r="AH7" s="107"/>
      <c r="AI7" s="54"/>
      <c r="AJ7" s="28"/>
      <c r="AK7" s="107"/>
      <c r="AL7" s="28"/>
      <c r="AM7" s="107"/>
    </row>
    <row r="8" spans="1:68" x14ac:dyDescent="0.3">
      <c r="A8" s="3">
        <v>5</v>
      </c>
      <c r="B8" s="12"/>
      <c r="C8" s="12"/>
      <c r="D8" s="12"/>
      <c r="E8" s="12"/>
      <c r="F8" s="12"/>
      <c r="G8" s="12"/>
      <c r="H8" s="4"/>
      <c r="I8" s="4"/>
      <c r="J8" s="4"/>
      <c r="K8" s="4"/>
      <c r="L8" s="4" t="s">
        <v>56</v>
      </c>
      <c r="M8" s="26">
        <f>ROUND(SUM(M3:M7),3)</f>
        <v>1765512.25</v>
      </c>
      <c r="N8" s="25">
        <f>SUM(N3:N7)</f>
        <v>235802.90999999997</v>
      </c>
      <c r="O8" s="4"/>
      <c r="P8" s="4"/>
      <c r="Q8" s="4"/>
      <c r="R8" s="86" t="s">
        <v>56</v>
      </c>
      <c r="S8" s="84">
        <f>SUM(S3:S7)</f>
        <v>150268</v>
      </c>
      <c r="T8" s="4"/>
      <c r="U8" s="4"/>
      <c r="V8" s="4"/>
      <c r="W8" s="4"/>
      <c r="X8" s="86" t="s">
        <v>56</v>
      </c>
      <c r="Y8" s="86">
        <f>SUM(Y3:Y7)</f>
        <v>1250656.8400000001</v>
      </c>
      <c r="Z8" s="4"/>
      <c r="AA8" s="4"/>
      <c r="AB8" s="4"/>
      <c r="AC8" s="4"/>
      <c r="AD8" s="112" t="s">
        <v>56</v>
      </c>
      <c r="AE8" s="112">
        <f>SUM(AE3:AE5)</f>
        <v>369178.25</v>
      </c>
      <c r="AF8" s="4"/>
      <c r="AG8" s="4"/>
      <c r="AH8" s="48"/>
      <c r="AI8" s="48"/>
      <c r="AJ8" s="48"/>
      <c r="AK8" s="48"/>
      <c r="AL8" s="50"/>
      <c r="AM8" s="48"/>
    </row>
    <row r="9" spans="1:68" x14ac:dyDescent="0.3">
      <c r="A9" s="3">
        <v>6</v>
      </c>
      <c r="B9" s="13" t="s">
        <v>57</v>
      </c>
      <c r="C9" s="13" t="s">
        <v>57</v>
      </c>
      <c r="D9" s="13" t="s">
        <v>57</v>
      </c>
      <c r="E9" s="13" t="s">
        <v>57</v>
      </c>
      <c r="F9" s="13" t="s">
        <v>57</v>
      </c>
      <c r="G9" s="13" t="s">
        <v>57</v>
      </c>
      <c r="H9" s="13" t="s">
        <v>57</v>
      </c>
      <c r="I9" s="13" t="s">
        <v>57</v>
      </c>
      <c r="J9" s="13" t="s">
        <v>57</v>
      </c>
      <c r="K9" s="13" t="s">
        <v>57</v>
      </c>
      <c r="L9" s="4" t="s">
        <v>58</v>
      </c>
      <c r="M9" s="25">
        <f>N8</f>
        <v>235802.90999999997</v>
      </c>
      <c r="N9" s="13" t="s">
        <v>57</v>
      </c>
      <c r="O9" s="13" t="s">
        <v>57</v>
      </c>
      <c r="Q9" s="13" t="s">
        <v>57</v>
      </c>
      <c r="R9" s="42" t="s">
        <v>58</v>
      </c>
      <c r="S9" s="85">
        <f>SUM(T3:T7)</f>
        <v>21647.279999999999</v>
      </c>
      <c r="T9" s="108"/>
      <c r="U9" s="108"/>
      <c r="V9" s="27"/>
      <c r="W9" s="27"/>
      <c r="X9" s="42" t="s">
        <v>58</v>
      </c>
      <c r="Y9" s="85">
        <f>SUM(Z3:Z7)</f>
        <v>212189.86</v>
      </c>
      <c r="Z9" s="27"/>
      <c r="AA9" s="27"/>
      <c r="AB9" s="27"/>
      <c r="AC9" s="27"/>
      <c r="AD9" s="42" t="s">
        <v>58</v>
      </c>
      <c r="AE9" s="42">
        <f>SUM(AF3:AF5)</f>
        <v>51974.79</v>
      </c>
      <c r="AF9" s="28"/>
      <c r="AG9" s="28"/>
      <c r="AH9" s="28"/>
      <c r="AI9" s="28"/>
      <c r="AJ9" s="28"/>
      <c r="AK9" s="28"/>
      <c r="AL9" s="29"/>
      <c r="AM9" s="28"/>
    </row>
    <row r="10" spans="1:68" x14ac:dyDescent="0.3">
      <c r="A10" s="3">
        <v>7</v>
      </c>
      <c r="B10" s="13" t="s">
        <v>57</v>
      </c>
      <c r="C10" s="13" t="s">
        <v>57</v>
      </c>
      <c r="D10" s="13" t="s">
        <v>57</v>
      </c>
      <c r="E10" s="13" t="s">
        <v>57</v>
      </c>
      <c r="F10" s="13" t="s">
        <v>57</v>
      </c>
      <c r="G10" s="13" t="s">
        <v>57</v>
      </c>
      <c r="H10" s="13" t="s">
        <v>57</v>
      </c>
      <c r="I10" s="13" t="s">
        <v>57</v>
      </c>
      <c r="J10" s="13" t="s">
        <v>57</v>
      </c>
      <c r="K10" s="13" t="s">
        <v>57</v>
      </c>
      <c r="L10" s="4" t="s">
        <v>59</v>
      </c>
      <c r="M10" s="26">
        <f>ROUND((M8+M9),2)</f>
        <v>2001315.16</v>
      </c>
      <c r="N10" s="13" t="s">
        <v>57</v>
      </c>
      <c r="O10" s="13" t="s">
        <v>57</v>
      </c>
      <c r="Q10" s="13" t="s">
        <v>57</v>
      </c>
      <c r="R10" s="86" t="s">
        <v>59</v>
      </c>
      <c r="S10" s="84">
        <f>S8+S9</f>
        <v>171915.28</v>
      </c>
      <c r="T10" s="108"/>
      <c r="U10" s="108"/>
      <c r="V10" s="13"/>
      <c r="W10" s="13"/>
      <c r="X10" s="86" t="s">
        <v>59</v>
      </c>
      <c r="Y10" s="86">
        <f>SUM(Y8:Y9)</f>
        <v>1462846.7000000002</v>
      </c>
      <c r="Z10" s="13"/>
      <c r="AA10" s="13"/>
      <c r="AB10" s="13"/>
      <c r="AC10" s="13"/>
      <c r="AD10" s="86" t="s">
        <v>59</v>
      </c>
      <c r="AE10" s="86">
        <f>AE8+AE9</f>
        <v>421153.04</v>
      </c>
      <c r="AF10" s="108"/>
      <c r="AG10" s="13"/>
      <c r="AH10" s="13"/>
      <c r="AI10" s="13"/>
      <c r="AJ10" s="13"/>
      <c r="AK10" s="13"/>
      <c r="AL10" s="13"/>
      <c r="AM10" s="13"/>
    </row>
    <row r="11" spans="1:68" x14ac:dyDescent="0.3">
      <c r="A11" s="3">
        <v>8</v>
      </c>
      <c r="B11" s="13" t="s">
        <v>57</v>
      </c>
      <c r="C11" s="13" t="s">
        <v>57</v>
      </c>
      <c r="D11" s="13" t="s">
        <v>57</v>
      </c>
      <c r="E11" s="13" t="s">
        <v>57</v>
      </c>
      <c r="F11" s="13" t="s">
        <v>57</v>
      </c>
      <c r="G11" s="13" t="s">
        <v>57</v>
      </c>
      <c r="H11" s="13" t="s">
        <v>57</v>
      </c>
      <c r="I11" s="13" t="s">
        <v>57</v>
      </c>
      <c r="J11" s="13" t="s">
        <v>57</v>
      </c>
      <c r="K11" s="13" t="s">
        <v>57</v>
      </c>
      <c r="N11" s="13" t="s">
        <v>57</v>
      </c>
      <c r="O11" s="13" t="s">
        <v>57</v>
      </c>
      <c r="P11" s="13" t="s">
        <v>57</v>
      </c>
      <c r="R11" s="9"/>
      <c r="S11" s="109"/>
      <c r="T11" s="51"/>
      <c r="U11" s="51"/>
      <c r="V11" s="13"/>
      <c r="W11" s="13"/>
      <c r="X11" s="13"/>
      <c r="Y11" s="13"/>
      <c r="Z11" s="13"/>
      <c r="AA11" s="13"/>
      <c r="AB11" s="13"/>
      <c r="AC11" s="13"/>
      <c r="AD11" s="108"/>
      <c r="AE11" s="108"/>
      <c r="AF11" s="108"/>
      <c r="AG11" s="13"/>
      <c r="AH11" s="13"/>
      <c r="AI11" s="13"/>
      <c r="AJ11" s="13"/>
      <c r="AK11" s="13"/>
      <c r="AL11" s="13"/>
      <c r="AM11" s="13"/>
    </row>
    <row r="12" spans="1:68" x14ac:dyDescent="0.3">
      <c r="A12" s="3">
        <v>9</v>
      </c>
      <c r="B12" s="15" t="s">
        <v>70</v>
      </c>
      <c r="C12" s="15" t="s">
        <v>71</v>
      </c>
      <c r="D12" s="15" t="s">
        <v>72</v>
      </c>
      <c r="E12" s="15" t="s">
        <v>76</v>
      </c>
      <c r="F12" s="5" t="s">
        <v>92</v>
      </c>
      <c r="G12" s="15" t="s">
        <v>93</v>
      </c>
      <c r="H12" s="15" t="s">
        <v>94</v>
      </c>
      <c r="I12" s="2" t="s">
        <v>96</v>
      </c>
      <c r="J12" s="2" t="s">
        <v>99</v>
      </c>
      <c r="K12" s="31" t="s">
        <v>100</v>
      </c>
      <c r="L12" s="31" t="s">
        <v>101</v>
      </c>
      <c r="M12" s="15" t="s">
        <v>102</v>
      </c>
      <c r="N12" s="31"/>
      <c r="O12" s="15" t="s">
        <v>83</v>
      </c>
      <c r="P12" s="15" t="s">
        <v>84</v>
      </c>
      <c r="Q12" s="15"/>
      <c r="R12" s="15"/>
      <c r="S12" s="13" t="s">
        <v>57</v>
      </c>
      <c r="T12" s="13" t="s">
        <v>57</v>
      </c>
      <c r="U12" s="13"/>
      <c r="V12" s="13" t="s">
        <v>57</v>
      </c>
      <c r="W12" s="32" t="s">
        <v>60</v>
      </c>
      <c r="X12" s="32" t="s">
        <v>61</v>
      </c>
      <c r="Y12" s="32" t="s">
        <v>62</v>
      </c>
      <c r="Z12" s="33" t="s">
        <v>57</v>
      </c>
      <c r="AA12" s="33"/>
      <c r="AB12" s="13" t="s">
        <v>57</v>
      </c>
      <c r="AC12" s="13"/>
      <c r="AD12" s="108"/>
      <c r="AE12" s="108"/>
      <c r="AF12" s="108"/>
      <c r="AG12" s="13"/>
      <c r="AH12" s="13"/>
      <c r="AI12" s="13"/>
      <c r="AJ12" s="13"/>
      <c r="AK12" s="13"/>
      <c r="AL12" s="13"/>
      <c r="AM12" s="13"/>
    </row>
    <row r="13" spans="1:68" ht="14.5" x14ac:dyDescent="0.35">
      <c r="A13" s="3">
        <v>10</v>
      </c>
      <c r="B13" s="13" t="s">
        <v>50</v>
      </c>
      <c r="C13" s="13" t="s">
        <v>85</v>
      </c>
      <c r="D13" t="s">
        <v>73</v>
      </c>
      <c r="E13" t="s">
        <v>180</v>
      </c>
      <c r="F13"/>
      <c r="G13"/>
      <c r="H13" s="1"/>
      <c r="I13" t="s">
        <v>181</v>
      </c>
      <c r="J13" t="s">
        <v>182</v>
      </c>
      <c r="K13" s="76">
        <f>S8</f>
        <v>150268</v>
      </c>
      <c r="L13" s="76">
        <f>S9</f>
        <v>21647.279999999999</v>
      </c>
      <c r="M13" s="76">
        <f>S10</f>
        <v>171915.28</v>
      </c>
      <c r="N13" s="34"/>
      <c r="O13" t="s">
        <v>187</v>
      </c>
      <c r="P13" s="34"/>
      <c r="Q13" s="1"/>
      <c r="R13" s="1"/>
      <c r="S13" s="13" t="s">
        <v>57</v>
      </c>
      <c r="T13" s="13" t="s">
        <v>57</v>
      </c>
      <c r="U13" s="13"/>
      <c r="V13" s="13" t="s">
        <v>57</v>
      </c>
      <c r="W13" s="35"/>
      <c r="X13" s="35"/>
      <c r="Y13" s="35">
        <f>N3</f>
        <v>48804.12</v>
      </c>
      <c r="Z13" s="13" t="s">
        <v>57</v>
      </c>
      <c r="AA13" s="13"/>
      <c r="AB13" s="13" t="s">
        <v>57</v>
      </c>
      <c r="AC13" s="13"/>
      <c r="AD13" s="108"/>
      <c r="AE13" s="108"/>
      <c r="AF13" s="108"/>
      <c r="AG13" s="13"/>
      <c r="AH13" s="13"/>
      <c r="AI13" s="13"/>
      <c r="AJ13" s="36"/>
      <c r="AK13" s="36"/>
      <c r="AL13" s="13"/>
      <c r="AM13" s="13"/>
    </row>
    <row r="14" spans="1:68" ht="14.5" x14ac:dyDescent="0.35">
      <c r="A14" s="3">
        <v>11</v>
      </c>
      <c r="B14" s="13" t="s">
        <v>57</v>
      </c>
      <c r="C14" s="13" t="s">
        <v>57</v>
      </c>
      <c r="D14" s="13" t="s">
        <v>57</v>
      </c>
      <c r="E14" s="13" t="s">
        <v>57</v>
      </c>
      <c r="F14" s="13"/>
      <c r="G14" s="13"/>
      <c r="H14" s="13"/>
      <c r="I14" t="s">
        <v>183</v>
      </c>
      <c r="J14" t="s">
        <v>184</v>
      </c>
      <c r="K14" s="89">
        <f>Y8</f>
        <v>1250656.8400000001</v>
      </c>
      <c r="L14" s="89">
        <f>Y9</f>
        <v>212189.86</v>
      </c>
      <c r="M14" s="89">
        <f>Y10</f>
        <v>1462846.7000000002</v>
      </c>
      <c r="N14" s="13"/>
      <c r="O14" t="s">
        <v>188</v>
      </c>
      <c r="P14" s="1"/>
      <c r="Q14" s="1"/>
      <c r="R14" s="1"/>
      <c r="S14" s="13" t="s">
        <v>57</v>
      </c>
      <c r="T14" s="13" t="s">
        <v>57</v>
      </c>
      <c r="U14" s="13"/>
      <c r="V14" s="13" t="s">
        <v>57</v>
      </c>
      <c r="W14" s="35"/>
      <c r="X14" s="35"/>
      <c r="Y14" s="35">
        <f t="shared" ref="Y14:Y17" si="11">N4</f>
        <v>135024</v>
      </c>
      <c r="Z14" s="13" t="s">
        <v>57</v>
      </c>
      <c r="AA14" s="13"/>
      <c r="AB14" s="13" t="s">
        <v>57</v>
      </c>
      <c r="AC14" s="13"/>
      <c r="AD14" s="108"/>
      <c r="AE14" s="108"/>
      <c r="AF14" s="108"/>
      <c r="AG14" s="13"/>
      <c r="AH14" s="13"/>
      <c r="AI14" s="13"/>
      <c r="AJ14" s="13"/>
      <c r="AK14" s="13"/>
      <c r="AL14" s="13"/>
      <c r="AM14" s="13"/>
    </row>
    <row r="15" spans="1:68" ht="14.5" x14ac:dyDescent="0.35">
      <c r="A15" s="3">
        <v>12</v>
      </c>
      <c r="B15" s="13" t="s">
        <v>57</v>
      </c>
      <c r="C15" s="13" t="s">
        <v>57</v>
      </c>
      <c r="D15" s="13" t="s">
        <v>57</v>
      </c>
      <c r="E15" s="13" t="s">
        <v>57</v>
      </c>
      <c r="F15" s="13"/>
      <c r="G15" s="13"/>
      <c r="H15" s="13"/>
      <c r="I15" t="s">
        <v>185</v>
      </c>
      <c r="J15" t="s">
        <v>186</v>
      </c>
      <c r="K15" s="89">
        <f>AE8</f>
        <v>369178.25</v>
      </c>
      <c r="L15" s="89">
        <f>AE9</f>
        <v>51974.79</v>
      </c>
      <c r="M15" s="89">
        <f>AE10</f>
        <v>421153.04</v>
      </c>
      <c r="N15" s="13"/>
      <c r="O15" s="13"/>
      <c r="P15" s="1"/>
      <c r="Q15" s="1"/>
      <c r="R15" s="1"/>
      <c r="S15" s="13" t="s">
        <v>57</v>
      </c>
      <c r="T15" s="13" t="s">
        <v>57</v>
      </c>
      <c r="U15" s="13"/>
      <c r="V15" s="13" t="s">
        <v>57</v>
      </c>
      <c r="W15" s="35"/>
      <c r="X15" s="35"/>
      <c r="Y15" s="35">
        <f t="shared" si="11"/>
        <v>28128.67</v>
      </c>
      <c r="Z15" s="13" t="s">
        <v>57</v>
      </c>
      <c r="AA15" s="13"/>
      <c r="AB15" s="13" t="s">
        <v>57</v>
      </c>
      <c r="AC15" s="13"/>
      <c r="AD15" s="108"/>
      <c r="AE15" s="108"/>
      <c r="AF15" s="110"/>
      <c r="AG15" s="13"/>
      <c r="AH15" s="13"/>
      <c r="AI15" s="13"/>
      <c r="AJ15" s="13"/>
      <c r="AK15" s="13"/>
      <c r="AL15" s="13"/>
      <c r="AM15" s="13"/>
    </row>
    <row r="16" spans="1:68" s="14" customFormat="1" x14ac:dyDescent="0.3">
      <c r="A16" s="3">
        <v>13</v>
      </c>
      <c r="B16" s="13" t="s">
        <v>57</v>
      </c>
      <c r="C16" s="13" t="s">
        <v>57</v>
      </c>
      <c r="D16" s="13" t="s">
        <v>57</v>
      </c>
      <c r="E16" s="13" t="s">
        <v>57</v>
      </c>
      <c r="F16" s="13"/>
      <c r="G16" s="13"/>
      <c r="H16" s="1"/>
      <c r="I16" s="1"/>
      <c r="J16" s="37"/>
      <c r="K16" s="1"/>
      <c r="L16" s="34"/>
      <c r="M16" s="38"/>
      <c r="N16" s="34"/>
      <c r="O16" s="34"/>
      <c r="P16" s="1"/>
      <c r="Q16" s="1"/>
      <c r="R16" s="1"/>
      <c r="S16" s="39" t="s">
        <v>57</v>
      </c>
      <c r="T16" s="39" t="s">
        <v>57</v>
      </c>
      <c r="U16" s="39"/>
      <c r="V16" s="13" t="s">
        <v>57</v>
      </c>
      <c r="W16" s="35"/>
      <c r="X16" s="35"/>
      <c r="Y16" s="35">
        <f t="shared" si="11"/>
        <v>158.83000000000001</v>
      </c>
      <c r="Z16" s="13" t="s">
        <v>57</v>
      </c>
      <c r="AA16" s="13"/>
      <c r="AB16" s="40" t="s">
        <v>57</v>
      </c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1"/>
    </row>
    <row r="17" spans="1:39" x14ac:dyDescent="0.3">
      <c r="A17" s="3">
        <v>14</v>
      </c>
      <c r="B17" s="4" t="s">
        <v>45</v>
      </c>
      <c r="C17" s="4" t="s">
        <v>57</v>
      </c>
      <c r="D17" s="4" t="s">
        <v>57</v>
      </c>
      <c r="E17" s="4" t="s">
        <v>57</v>
      </c>
      <c r="F17" s="111">
        <f>M8</f>
        <v>1765512.25</v>
      </c>
      <c r="G17" s="73">
        <f>M9</f>
        <v>235802.90999999997</v>
      </c>
      <c r="H17" s="74">
        <f>M10</f>
        <v>2001315.16</v>
      </c>
      <c r="I17" s="2"/>
      <c r="J17" s="30"/>
      <c r="K17" s="2">
        <f>SUM(K13:K16)</f>
        <v>1770103.09</v>
      </c>
      <c r="L17" s="2">
        <f>SUM(L13:L16)</f>
        <v>285811.93</v>
      </c>
      <c r="M17" s="2">
        <f>SUM(M13:M16)</f>
        <v>2055915.0200000003</v>
      </c>
      <c r="N17" s="2"/>
      <c r="O17" s="2"/>
      <c r="P17" s="2"/>
      <c r="Q17" s="2"/>
      <c r="R17" s="2"/>
      <c r="S17" s="13" t="s">
        <v>57</v>
      </c>
      <c r="T17" s="13" t="s">
        <v>57</v>
      </c>
      <c r="U17" s="13"/>
      <c r="V17" s="36" t="s">
        <v>57</v>
      </c>
      <c r="W17" s="35"/>
      <c r="X17" s="35"/>
      <c r="Y17" s="35">
        <f t="shared" si="11"/>
        <v>23687.29</v>
      </c>
      <c r="Z17" s="13" t="s">
        <v>57</v>
      </c>
      <c r="AA17" s="13"/>
      <c r="AB17" s="13" t="s">
        <v>57</v>
      </c>
      <c r="AC17" s="13" t="s">
        <v>57</v>
      </c>
      <c r="AD17" s="13" t="s">
        <v>57</v>
      </c>
      <c r="AE17" s="13" t="s">
        <v>57</v>
      </c>
      <c r="AF17" s="13" t="s">
        <v>57</v>
      </c>
      <c r="AG17" s="13" t="s">
        <v>57</v>
      </c>
      <c r="AH17" s="13" t="s">
        <v>57</v>
      </c>
      <c r="AI17" s="13" t="s">
        <v>57</v>
      </c>
      <c r="AJ17" s="13" t="s">
        <v>57</v>
      </c>
      <c r="AK17" s="13" t="s">
        <v>57</v>
      </c>
      <c r="AL17" s="13" t="s">
        <v>57</v>
      </c>
      <c r="AM17" s="41" t="s">
        <v>57</v>
      </c>
    </row>
    <row r="18" spans="1:39" x14ac:dyDescent="0.3">
      <c r="A18" s="3">
        <v>15</v>
      </c>
      <c r="B18" s="13" t="s">
        <v>57</v>
      </c>
      <c r="C18" s="13" t="s">
        <v>57</v>
      </c>
      <c r="D18" s="13" t="s">
        <v>57</v>
      </c>
      <c r="E18" s="13" t="s">
        <v>57</v>
      </c>
      <c r="F18" s="13" t="s">
        <v>57</v>
      </c>
      <c r="G18" s="13" t="s">
        <v>57</v>
      </c>
      <c r="H18" s="13" t="s">
        <v>57</v>
      </c>
      <c r="I18" s="13" t="s">
        <v>57</v>
      </c>
      <c r="J18" s="28" t="s">
        <v>57</v>
      </c>
      <c r="K18" s="13" t="s">
        <v>57</v>
      </c>
      <c r="L18" s="13" t="s">
        <v>57</v>
      </c>
      <c r="M18" s="13" t="s">
        <v>57</v>
      </c>
      <c r="N18" s="13" t="s">
        <v>57</v>
      </c>
      <c r="O18" s="13" t="s">
        <v>57</v>
      </c>
      <c r="P18" s="13" t="s">
        <v>57</v>
      </c>
      <c r="Q18" s="13" t="s">
        <v>57</v>
      </c>
      <c r="R18" s="13" t="s">
        <v>57</v>
      </c>
      <c r="S18" s="13" t="s">
        <v>57</v>
      </c>
      <c r="T18" s="13" t="s">
        <v>57</v>
      </c>
      <c r="U18" s="13"/>
      <c r="V18" s="13" t="s">
        <v>57</v>
      </c>
      <c r="W18" s="35" t="s">
        <v>57</v>
      </c>
      <c r="X18" s="35" t="s">
        <v>57</v>
      </c>
      <c r="Y18" s="35"/>
      <c r="Z18" s="13" t="s">
        <v>57</v>
      </c>
      <c r="AA18" s="13"/>
      <c r="AB18" s="13" t="s">
        <v>57</v>
      </c>
      <c r="AC18" s="13" t="s">
        <v>57</v>
      </c>
      <c r="AD18" s="13" t="s">
        <v>57</v>
      </c>
      <c r="AE18" s="13" t="s">
        <v>57</v>
      </c>
      <c r="AF18" s="13" t="s">
        <v>57</v>
      </c>
      <c r="AG18" s="13" t="s">
        <v>57</v>
      </c>
      <c r="AH18" s="13" t="s">
        <v>57</v>
      </c>
      <c r="AI18" s="13" t="s">
        <v>57</v>
      </c>
      <c r="AJ18" s="13" t="s">
        <v>57</v>
      </c>
      <c r="AK18" s="13" t="s">
        <v>57</v>
      </c>
      <c r="AL18" s="13" t="s">
        <v>57</v>
      </c>
      <c r="AM18" s="41" t="s">
        <v>57</v>
      </c>
    </row>
    <row r="19" spans="1:39" x14ac:dyDescent="0.3">
      <c r="A19" s="3">
        <v>16</v>
      </c>
      <c r="B19" s="13" t="s">
        <v>57</v>
      </c>
      <c r="C19" s="13" t="s">
        <v>57</v>
      </c>
      <c r="D19" s="13" t="s">
        <v>57</v>
      </c>
      <c r="E19" s="13" t="s">
        <v>57</v>
      </c>
      <c r="F19" s="13" t="s">
        <v>57</v>
      </c>
      <c r="G19" s="13" t="s">
        <v>57</v>
      </c>
      <c r="H19" s="13" t="s">
        <v>57</v>
      </c>
      <c r="I19" s="13" t="s">
        <v>57</v>
      </c>
      <c r="J19" s="28" t="s">
        <v>57</v>
      </c>
      <c r="K19" s="13" t="s">
        <v>57</v>
      </c>
      <c r="L19" s="13" t="s">
        <v>57</v>
      </c>
      <c r="M19" s="13" t="s">
        <v>57</v>
      </c>
      <c r="N19" s="13" t="s">
        <v>57</v>
      </c>
      <c r="O19" s="13" t="s">
        <v>57</v>
      </c>
      <c r="P19" s="13" t="s">
        <v>57</v>
      </c>
      <c r="Q19" s="13" t="s">
        <v>57</v>
      </c>
      <c r="R19" s="13" t="s">
        <v>57</v>
      </c>
      <c r="S19" s="13" t="s">
        <v>57</v>
      </c>
      <c r="T19" s="13" t="s">
        <v>57</v>
      </c>
      <c r="U19" s="13"/>
      <c r="V19" s="13" t="s">
        <v>57</v>
      </c>
      <c r="W19" s="35" t="s">
        <v>57</v>
      </c>
      <c r="X19" s="35" t="s">
        <v>57</v>
      </c>
      <c r="Y19" s="35"/>
      <c r="Z19" s="13" t="s">
        <v>57</v>
      </c>
      <c r="AA19" s="13"/>
      <c r="AB19" s="13" t="s">
        <v>57</v>
      </c>
      <c r="AC19" s="13" t="s">
        <v>57</v>
      </c>
      <c r="AD19" s="13" t="s">
        <v>57</v>
      </c>
      <c r="AE19" s="13" t="s">
        <v>57</v>
      </c>
      <c r="AF19" s="13" t="s">
        <v>57</v>
      </c>
      <c r="AG19" s="13" t="s">
        <v>57</v>
      </c>
      <c r="AH19" s="13" t="s">
        <v>57</v>
      </c>
      <c r="AI19" s="13" t="s">
        <v>57</v>
      </c>
      <c r="AJ19" s="13" t="s">
        <v>57</v>
      </c>
      <c r="AK19" s="13" t="s">
        <v>57</v>
      </c>
      <c r="AL19" s="13" t="s">
        <v>57</v>
      </c>
      <c r="AM19" s="41" t="s">
        <v>57</v>
      </c>
    </row>
    <row r="20" spans="1:39" x14ac:dyDescent="0.3">
      <c r="A20" s="3">
        <v>17</v>
      </c>
      <c r="B20" s="13" t="s">
        <v>57</v>
      </c>
      <c r="C20" s="13" t="s">
        <v>57</v>
      </c>
      <c r="D20" s="13" t="s">
        <v>57</v>
      </c>
      <c r="E20" s="13" t="s">
        <v>57</v>
      </c>
      <c r="F20" s="13" t="s">
        <v>57</v>
      </c>
      <c r="G20" s="13" t="s">
        <v>57</v>
      </c>
      <c r="H20" s="13" t="s">
        <v>57</v>
      </c>
      <c r="I20" s="13" t="s">
        <v>57</v>
      </c>
      <c r="J20" s="28" t="s">
        <v>57</v>
      </c>
      <c r="K20" s="13" t="s">
        <v>57</v>
      </c>
      <c r="L20" s="13" t="s">
        <v>57</v>
      </c>
      <c r="M20" s="13" t="s">
        <v>57</v>
      </c>
      <c r="N20" s="13" t="s">
        <v>57</v>
      </c>
      <c r="O20" s="13" t="s">
        <v>57</v>
      </c>
      <c r="P20" s="13" t="s">
        <v>57</v>
      </c>
      <c r="Q20" s="13" t="s">
        <v>57</v>
      </c>
      <c r="R20" s="13" t="s">
        <v>57</v>
      </c>
      <c r="S20" s="13" t="s">
        <v>57</v>
      </c>
      <c r="T20" s="13" t="s">
        <v>57</v>
      </c>
      <c r="U20" s="13"/>
      <c r="V20" s="13" t="s">
        <v>57</v>
      </c>
      <c r="W20" s="35" t="s">
        <v>57</v>
      </c>
      <c r="X20" s="35" t="s">
        <v>57</v>
      </c>
      <c r="Y20" s="35"/>
      <c r="Z20" s="13" t="s">
        <v>57</v>
      </c>
      <c r="AA20" s="13"/>
      <c r="AB20" s="13" t="s">
        <v>57</v>
      </c>
      <c r="AC20" s="13" t="s">
        <v>57</v>
      </c>
      <c r="AD20" s="13" t="s">
        <v>57</v>
      </c>
      <c r="AE20" s="13" t="s">
        <v>57</v>
      </c>
      <c r="AF20" s="13" t="s">
        <v>57</v>
      </c>
      <c r="AG20" s="13" t="s">
        <v>57</v>
      </c>
      <c r="AH20" s="13" t="s">
        <v>57</v>
      </c>
      <c r="AI20" s="13" t="s">
        <v>57</v>
      </c>
      <c r="AJ20" s="13" t="s">
        <v>57</v>
      </c>
      <c r="AK20" s="13" t="s">
        <v>57</v>
      </c>
      <c r="AL20" s="13" t="s">
        <v>57</v>
      </c>
      <c r="AM20" s="41" t="s">
        <v>57</v>
      </c>
    </row>
    <row r="21" spans="1:39" x14ac:dyDescent="0.3">
      <c r="A21" s="3">
        <v>18</v>
      </c>
      <c r="B21" s="13" t="s">
        <v>57</v>
      </c>
      <c r="C21" s="13" t="s">
        <v>57</v>
      </c>
      <c r="D21" s="13" t="s">
        <v>57</v>
      </c>
      <c r="E21" s="13" t="s">
        <v>57</v>
      </c>
      <c r="F21" s="13" t="s">
        <v>57</v>
      </c>
      <c r="G21" s="13" t="s">
        <v>57</v>
      </c>
      <c r="H21" s="13" t="s">
        <v>57</v>
      </c>
      <c r="I21" s="13" t="s">
        <v>57</v>
      </c>
      <c r="J21" s="28" t="s">
        <v>57</v>
      </c>
      <c r="K21" s="13" t="s">
        <v>57</v>
      </c>
      <c r="L21" s="13" t="s">
        <v>57</v>
      </c>
      <c r="M21" s="13" t="s">
        <v>57</v>
      </c>
      <c r="N21" s="13" t="s">
        <v>57</v>
      </c>
      <c r="O21" s="13" t="s">
        <v>57</v>
      </c>
      <c r="P21" s="13" t="s">
        <v>57</v>
      </c>
      <c r="Q21" s="13" t="s">
        <v>57</v>
      </c>
      <c r="R21" s="13" t="s">
        <v>57</v>
      </c>
      <c r="S21" s="13" t="s">
        <v>57</v>
      </c>
      <c r="T21" s="13" t="s">
        <v>57</v>
      </c>
      <c r="U21" s="13"/>
      <c r="V21" s="13" t="s">
        <v>57</v>
      </c>
      <c r="W21" s="35" t="s">
        <v>57</v>
      </c>
      <c r="X21" s="35" t="s">
        <v>57</v>
      </c>
      <c r="Y21" s="35">
        <f>SUM(Y13:Y20)</f>
        <v>235802.90999999997</v>
      </c>
      <c r="Z21" s="13" t="s">
        <v>57</v>
      </c>
      <c r="AA21" s="13"/>
      <c r="AB21" s="13" t="s">
        <v>57</v>
      </c>
      <c r="AC21" s="13" t="s">
        <v>57</v>
      </c>
      <c r="AD21" s="13" t="s">
        <v>57</v>
      </c>
      <c r="AE21" s="13" t="s">
        <v>57</v>
      </c>
      <c r="AF21" s="13" t="s">
        <v>57</v>
      </c>
      <c r="AG21" s="13" t="s">
        <v>57</v>
      </c>
      <c r="AH21" s="13" t="s">
        <v>57</v>
      </c>
      <c r="AI21" s="13" t="s">
        <v>57</v>
      </c>
      <c r="AJ21" s="13" t="s">
        <v>57</v>
      </c>
      <c r="AK21" s="13" t="s">
        <v>57</v>
      </c>
      <c r="AL21" s="13" t="s">
        <v>57</v>
      </c>
      <c r="AM21" s="41" t="s">
        <v>57</v>
      </c>
    </row>
    <row r="22" spans="1:39" x14ac:dyDescent="0.3">
      <c r="A22" s="3">
        <v>19</v>
      </c>
      <c r="B22" s="43" t="s">
        <v>144</v>
      </c>
      <c r="C22" s="44" t="s">
        <v>57</v>
      </c>
      <c r="D22" s="43" t="s">
        <v>63</v>
      </c>
      <c r="E22" s="44" t="s">
        <v>57</v>
      </c>
      <c r="F22" s="43" t="s">
        <v>146</v>
      </c>
      <c r="G22" s="44"/>
      <c r="H22" s="13" t="s">
        <v>57</v>
      </c>
      <c r="I22" s="13" t="s">
        <v>57</v>
      </c>
      <c r="J22" s="13" t="s">
        <v>57</v>
      </c>
      <c r="K22" s="13" t="s">
        <v>57</v>
      </c>
      <c r="L22" s="13" t="s">
        <v>57</v>
      </c>
      <c r="M22" s="13" t="s">
        <v>57</v>
      </c>
      <c r="N22" s="13" t="s">
        <v>57</v>
      </c>
      <c r="O22" s="13" t="s">
        <v>57</v>
      </c>
      <c r="P22" s="13" t="s">
        <v>57</v>
      </c>
      <c r="Q22" s="13" t="s">
        <v>57</v>
      </c>
      <c r="R22" s="13" t="s">
        <v>57</v>
      </c>
      <c r="S22" s="13" t="s">
        <v>57</v>
      </c>
      <c r="T22" s="13" t="s">
        <v>57</v>
      </c>
      <c r="U22" s="13"/>
      <c r="V22" s="13" t="s">
        <v>57</v>
      </c>
      <c r="W22" s="13" t="s">
        <v>57</v>
      </c>
      <c r="X22" s="13" t="s">
        <v>57</v>
      </c>
      <c r="Y22" s="13" t="s">
        <v>57</v>
      </c>
      <c r="Z22" s="13" t="s">
        <v>57</v>
      </c>
      <c r="AA22" s="13"/>
      <c r="AB22" s="13" t="s">
        <v>57</v>
      </c>
      <c r="AC22" s="13" t="s">
        <v>57</v>
      </c>
      <c r="AD22" s="13" t="s">
        <v>57</v>
      </c>
      <c r="AE22" s="13" t="s">
        <v>57</v>
      </c>
      <c r="AF22" s="13" t="s">
        <v>57</v>
      </c>
      <c r="AG22" s="13" t="s">
        <v>57</v>
      </c>
      <c r="AH22" s="13" t="s">
        <v>57</v>
      </c>
      <c r="AI22" s="13" t="s">
        <v>57</v>
      </c>
      <c r="AJ22" s="13" t="s">
        <v>57</v>
      </c>
      <c r="AK22" s="13" t="s">
        <v>57</v>
      </c>
      <c r="AL22" s="13" t="s">
        <v>57</v>
      </c>
      <c r="AM22" s="13" t="s">
        <v>57</v>
      </c>
    </row>
    <row r="23" spans="1:39" x14ac:dyDescent="0.3">
      <c r="A23" s="3">
        <v>20</v>
      </c>
      <c r="B23" s="42" t="s">
        <v>64</v>
      </c>
      <c r="C23" s="42" t="s">
        <v>65</v>
      </c>
      <c r="D23" s="42" t="s">
        <v>64</v>
      </c>
      <c r="E23" s="42" t="s">
        <v>65</v>
      </c>
      <c r="F23" s="42" t="s">
        <v>64</v>
      </c>
      <c r="G23" s="42" t="s">
        <v>65</v>
      </c>
      <c r="H23" s="13" t="s">
        <v>57</v>
      </c>
      <c r="I23" s="13" t="s">
        <v>57</v>
      </c>
      <c r="J23" s="13" t="s">
        <v>57</v>
      </c>
      <c r="K23" s="13" t="s">
        <v>57</v>
      </c>
      <c r="L23" s="13" t="s">
        <v>57</v>
      </c>
      <c r="M23" s="13" t="s">
        <v>57</v>
      </c>
      <c r="N23" s="13" t="s">
        <v>57</v>
      </c>
      <c r="O23" s="13" t="s">
        <v>57</v>
      </c>
      <c r="P23" s="13" t="s">
        <v>57</v>
      </c>
      <c r="Q23" s="13" t="s">
        <v>57</v>
      </c>
      <c r="R23" s="13" t="s">
        <v>57</v>
      </c>
      <c r="S23" s="13" t="s">
        <v>57</v>
      </c>
      <c r="T23" s="13" t="s">
        <v>57</v>
      </c>
      <c r="U23" s="13"/>
      <c r="V23" s="13" t="s">
        <v>57</v>
      </c>
      <c r="W23" s="13" t="s">
        <v>57</v>
      </c>
      <c r="X23" s="13" t="s">
        <v>57</v>
      </c>
      <c r="Y23" s="13" t="s">
        <v>57</v>
      </c>
      <c r="Z23" s="13" t="s">
        <v>57</v>
      </c>
      <c r="AA23" s="13"/>
      <c r="AB23" s="13" t="s">
        <v>57</v>
      </c>
      <c r="AC23" s="13" t="s">
        <v>57</v>
      </c>
      <c r="AD23" s="13" t="s">
        <v>57</v>
      </c>
      <c r="AE23" s="13" t="s">
        <v>57</v>
      </c>
      <c r="AF23" s="13" t="s">
        <v>57</v>
      </c>
      <c r="AG23" s="13" t="s">
        <v>57</v>
      </c>
      <c r="AH23" s="13" t="s">
        <v>57</v>
      </c>
      <c r="AI23" s="13" t="s">
        <v>57</v>
      </c>
      <c r="AJ23" s="13" t="s">
        <v>57</v>
      </c>
      <c r="AK23" s="13" t="s">
        <v>57</v>
      </c>
      <c r="AL23" s="13" t="s">
        <v>57</v>
      </c>
      <c r="AM23" s="13" t="s">
        <v>57</v>
      </c>
    </row>
    <row r="24" spans="1:39" x14ac:dyDescent="0.3">
      <c r="A24" s="3">
        <v>21</v>
      </c>
      <c r="B24" s="103" t="s">
        <v>166</v>
      </c>
      <c r="C24" s="24" t="s">
        <v>138</v>
      </c>
      <c r="D24" s="24" t="s">
        <v>142</v>
      </c>
      <c r="E24" s="24" t="s">
        <v>138</v>
      </c>
      <c r="F24" s="103" t="s">
        <v>167</v>
      </c>
      <c r="G24" s="24" t="s">
        <v>138</v>
      </c>
      <c r="H24" s="13" t="s">
        <v>57</v>
      </c>
      <c r="I24" s="13" t="s">
        <v>57</v>
      </c>
      <c r="J24" s="13" t="s">
        <v>57</v>
      </c>
      <c r="K24" s="13" t="s">
        <v>57</v>
      </c>
      <c r="L24" s="13" t="s">
        <v>57</v>
      </c>
      <c r="M24" s="13" t="s">
        <v>57</v>
      </c>
      <c r="N24" s="13" t="s">
        <v>57</v>
      </c>
      <c r="O24" s="13" t="s">
        <v>57</v>
      </c>
      <c r="P24" s="13" t="s">
        <v>57</v>
      </c>
      <c r="Q24" s="13" t="s">
        <v>57</v>
      </c>
      <c r="R24" s="13" t="s">
        <v>57</v>
      </c>
      <c r="S24" s="13" t="s">
        <v>57</v>
      </c>
      <c r="T24" s="13" t="s">
        <v>57</v>
      </c>
      <c r="U24" s="13"/>
      <c r="V24" s="13" t="s">
        <v>57</v>
      </c>
      <c r="W24" s="13" t="s">
        <v>57</v>
      </c>
      <c r="X24" s="13" t="s">
        <v>57</v>
      </c>
      <c r="Y24" s="13" t="s">
        <v>57</v>
      </c>
      <c r="Z24" s="13" t="s">
        <v>57</v>
      </c>
      <c r="AA24" s="13"/>
      <c r="AB24" s="13" t="s">
        <v>57</v>
      </c>
      <c r="AC24" s="13" t="s">
        <v>57</v>
      </c>
      <c r="AD24" s="13" t="s">
        <v>57</v>
      </c>
      <c r="AE24" s="13" t="s">
        <v>57</v>
      </c>
      <c r="AF24" s="13" t="s">
        <v>57</v>
      </c>
      <c r="AG24" s="13" t="s">
        <v>57</v>
      </c>
      <c r="AH24" s="13" t="s">
        <v>57</v>
      </c>
      <c r="AI24" s="13" t="s">
        <v>57</v>
      </c>
      <c r="AJ24" s="13" t="s">
        <v>57</v>
      </c>
      <c r="AK24" s="13" t="s">
        <v>57</v>
      </c>
      <c r="AL24" s="13" t="s">
        <v>57</v>
      </c>
      <c r="AM24" s="13" t="s">
        <v>57</v>
      </c>
    </row>
    <row r="25" spans="1:39" x14ac:dyDescent="0.3">
      <c r="A25" s="3">
        <v>22</v>
      </c>
      <c r="B25" s="103" t="s">
        <v>167</v>
      </c>
      <c r="C25" s="24" t="s">
        <v>140</v>
      </c>
      <c r="D25" s="24" t="s">
        <v>141</v>
      </c>
      <c r="E25" s="24" t="s">
        <v>140</v>
      </c>
      <c r="F25" s="103" t="s">
        <v>166</v>
      </c>
      <c r="G25" s="24" t="s">
        <v>140</v>
      </c>
      <c r="H25" s="13" t="s">
        <v>57</v>
      </c>
      <c r="I25" s="13" t="s">
        <v>57</v>
      </c>
      <c r="J25" s="13" t="s">
        <v>57</v>
      </c>
      <c r="K25" s="13" t="s">
        <v>57</v>
      </c>
      <c r="L25" s="13" t="s">
        <v>57</v>
      </c>
      <c r="M25" s="13" t="s">
        <v>57</v>
      </c>
      <c r="N25" s="13" t="s">
        <v>57</v>
      </c>
      <c r="O25" s="13" t="s">
        <v>57</v>
      </c>
      <c r="P25" s="13" t="s">
        <v>57</v>
      </c>
      <c r="Q25" s="13" t="s">
        <v>57</v>
      </c>
      <c r="R25" s="13" t="s">
        <v>57</v>
      </c>
      <c r="S25" s="13" t="s">
        <v>57</v>
      </c>
      <c r="T25" s="13" t="s">
        <v>57</v>
      </c>
      <c r="U25" s="13"/>
      <c r="V25" s="13" t="s">
        <v>57</v>
      </c>
      <c r="W25" s="13" t="s">
        <v>57</v>
      </c>
      <c r="X25" s="13" t="s">
        <v>57</v>
      </c>
      <c r="Y25" s="13" t="s">
        <v>57</v>
      </c>
      <c r="Z25" s="13" t="s">
        <v>57</v>
      </c>
      <c r="AA25" s="13"/>
      <c r="AB25" s="13" t="s">
        <v>57</v>
      </c>
      <c r="AC25" s="13" t="s">
        <v>57</v>
      </c>
      <c r="AD25" s="13" t="s">
        <v>57</v>
      </c>
      <c r="AE25" s="13" t="s">
        <v>57</v>
      </c>
      <c r="AF25" s="13" t="s">
        <v>57</v>
      </c>
      <c r="AG25" s="13" t="s">
        <v>57</v>
      </c>
      <c r="AH25" s="13" t="s">
        <v>57</v>
      </c>
      <c r="AI25" s="13" t="s">
        <v>57</v>
      </c>
      <c r="AJ25" s="13" t="s">
        <v>57</v>
      </c>
      <c r="AK25" s="13" t="s">
        <v>57</v>
      </c>
      <c r="AL25" s="13" t="s">
        <v>57</v>
      </c>
      <c r="AM25" s="13" t="s">
        <v>57</v>
      </c>
    </row>
    <row r="26" spans="1:39" x14ac:dyDescent="0.3">
      <c r="A26" s="3">
        <v>23</v>
      </c>
      <c r="B26" s="24" t="s">
        <v>57</v>
      </c>
      <c r="C26" s="24" t="s">
        <v>57</v>
      </c>
      <c r="D26" s="45"/>
      <c r="E26" s="24" t="s">
        <v>138</v>
      </c>
      <c r="F26" s="24"/>
      <c r="G26" s="24"/>
      <c r="H26" s="13" t="s">
        <v>57</v>
      </c>
      <c r="I26" s="13" t="s">
        <v>57</v>
      </c>
      <c r="J26" s="13" t="s">
        <v>57</v>
      </c>
      <c r="K26" s="13" t="s">
        <v>57</v>
      </c>
      <c r="L26" s="13" t="s">
        <v>57</v>
      </c>
      <c r="M26" s="13" t="s">
        <v>57</v>
      </c>
      <c r="N26" s="13" t="s">
        <v>57</v>
      </c>
      <c r="O26" s="13" t="s">
        <v>57</v>
      </c>
      <c r="P26" s="13" t="s">
        <v>57</v>
      </c>
      <c r="Q26" s="13" t="s">
        <v>57</v>
      </c>
      <c r="R26" s="13" t="s">
        <v>57</v>
      </c>
      <c r="S26" s="13" t="s">
        <v>57</v>
      </c>
      <c r="T26" s="13" t="s">
        <v>57</v>
      </c>
      <c r="U26" s="13"/>
      <c r="V26" s="13" t="s">
        <v>57</v>
      </c>
      <c r="W26" s="13" t="s">
        <v>57</v>
      </c>
      <c r="X26" s="13" t="s">
        <v>57</v>
      </c>
      <c r="Y26" s="13" t="s">
        <v>57</v>
      </c>
      <c r="Z26" s="13" t="s">
        <v>57</v>
      </c>
      <c r="AA26" s="13"/>
      <c r="AB26" s="13" t="s">
        <v>57</v>
      </c>
      <c r="AC26" s="13" t="s">
        <v>57</v>
      </c>
      <c r="AD26" s="13" t="s">
        <v>57</v>
      </c>
      <c r="AE26" s="13" t="s">
        <v>57</v>
      </c>
      <c r="AF26" s="13" t="s">
        <v>57</v>
      </c>
      <c r="AG26" s="13" t="s">
        <v>57</v>
      </c>
      <c r="AH26" s="13" t="s">
        <v>57</v>
      </c>
      <c r="AI26" s="13" t="s">
        <v>57</v>
      </c>
      <c r="AJ26" s="13" t="s">
        <v>57</v>
      </c>
      <c r="AK26" s="13" t="s">
        <v>57</v>
      </c>
      <c r="AL26" s="13" t="s">
        <v>57</v>
      </c>
      <c r="AM26" s="13" t="s">
        <v>57</v>
      </c>
    </row>
    <row r="27" spans="1:39" x14ac:dyDescent="0.3">
      <c r="A27" s="3">
        <v>24</v>
      </c>
      <c r="B27" s="24" t="s">
        <v>57</v>
      </c>
      <c r="C27" s="24" t="s">
        <v>57</v>
      </c>
      <c r="D27" s="46" t="s">
        <v>57</v>
      </c>
      <c r="E27" s="24" t="s">
        <v>57</v>
      </c>
      <c r="F27" s="24"/>
      <c r="G27" s="24"/>
      <c r="H27" s="13" t="s">
        <v>57</v>
      </c>
      <c r="I27" s="13" t="s">
        <v>57</v>
      </c>
      <c r="J27" s="13" t="s">
        <v>57</v>
      </c>
      <c r="K27" s="13" t="s">
        <v>57</v>
      </c>
      <c r="L27" s="13" t="s">
        <v>57</v>
      </c>
      <c r="M27" s="13" t="s">
        <v>57</v>
      </c>
      <c r="N27" s="13" t="s">
        <v>57</v>
      </c>
      <c r="O27" s="13" t="s">
        <v>57</v>
      </c>
      <c r="P27" s="13" t="s">
        <v>57</v>
      </c>
      <c r="Q27" s="13" t="s">
        <v>57</v>
      </c>
      <c r="R27" s="13" t="s">
        <v>57</v>
      </c>
      <c r="S27" s="13" t="s">
        <v>57</v>
      </c>
      <c r="T27" s="13" t="s">
        <v>57</v>
      </c>
      <c r="U27" s="13"/>
      <c r="V27" s="13" t="s">
        <v>57</v>
      </c>
      <c r="W27" s="13" t="s">
        <v>57</v>
      </c>
      <c r="X27" s="13" t="s">
        <v>57</v>
      </c>
      <c r="Y27" s="13" t="s">
        <v>57</v>
      </c>
      <c r="Z27" s="13" t="s">
        <v>57</v>
      </c>
      <c r="AA27" s="13"/>
      <c r="AB27" s="13" t="s">
        <v>57</v>
      </c>
      <c r="AC27" s="13" t="s">
        <v>57</v>
      </c>
      <c r="AD27" s="13" t="s">
        <v>57</v>
      </c>
      <c r="AE27" s="13" t="s">
        <v>57</v>
      </c>
      <c r="AF27" s="13" t="s">
        <v>57</v>
      </c>
      <c r="AG27" s="13" t="s">
        <v>57</v>
      </c>
      <c r="AH27" s="13" t="s">
        <v>57</v>
      </c>
      <c r="AI27" s="13" t="s">
        <v>57</v>
      </c>
      <c r="AJ27" s="13" t="s">
        <v>57</v>
      </c>
      <c r="AK27" s="13" t="s">
        <v>57</v>
      </c>
      <c r="AL27" s="13" t="s">
        <v>57</v>
      </c>
      <c r="AM27" s="13" t="s">
        <v>57</v>
      </c>
    </row>
    <row r="28" spans="1:39" x14ac:dyDescent="0.3">
      <c r="A28" s="3">
        <v>25</v>
      </c>
      <c r="B28" s="13" t="s">
        <v>57</v>
      </c>
      <c r="C28" s="13" t="s">
        <v>57</v>
      </c>
      <c r="D28" s="13" t="s">
        <v>57</v>
      </c>
      <c r="E28" s="13" t="s">
        <v>57</v>
      </c>
      <c r="F28" s="13" t="s">
        <v>57</v>
      </c>
      <c r="G28" s="13" t="s">
        <v>57</v>
      </c>
      <c r="H28" s="13" t="s">
        <v>57</v>
      </c>
      <c r="I28" s="13" t="s">
        <v>57</v>
      </c>
      <c r="J28" s="13" t="s">
        <v>57</v>
      </c>
      <c r="K28" s="13" t="s">
        <v>57</v>
      </c>
      <c r="L28" s="13" t="s">
        <v>57</v>
      </c>
      <c r="M28" s="13" t="s">
        <v>57</v>
      </c>
      <c r="N28" s="13" t="s">
        <v>57</v>
      </c>
      <c r="O28" s="13" t="s">
        <v>57</v>
      </c>
      <c r="P28" s="13" t="s">
        <v>57</v>
      </c>
      <c r="Q28" s="13" t="s">
        <v>57</v>
      </c>
      <c r="R28" s="13" t="s">
        <v>57</v>
      </c>
      <c r="S28" s="13" t="s">
        <v>57</v>
      </c>
      <c r="T28" s="13" t="s">
        <v>57</v>
      </c>
      <c r="U28" s="13"/>
      <c r="V28" s="13" t="s">
        <v>57</v>
      </c>
      <c r="W28" s="13" t="s">
        <v>57</v>
      </c>
      <c r="X28" s="13" t="s">
        <v>57</v>
      </c>
      <c r="Y28" s="13" t="s">
        <v>57</v>
      </c>
      <c r="Z28" s="13" t="s">
        <v>57</v>
      </c>
      <c r="AA28" s="13"/>
      <c r="AB28" s="13" t="s">
        <v>57</v>
      </c>
      <c r="AC28" s="13" t="s">
        <v>57</v>
      </c>
      <c r="AD28" s="13" t="s">
        <v>57</v>
      </c>
      <c r="AE28" s="13" t="s">
        <v>57</v>
      </c>
      <c r="AF28" s="13" t="s">
        <v>57</v>
      </c>
      <c r="AG28" s="13" t="s">
        <v>57</v>
      </c>
      <c r="AH28" s="13" t="s">
        <v>57</v>
      </c>
      <c r="AI28" s="13" t="s">
        <v>57</v>
      </c>
      <c r="AJ28" s="13" t="s">
        <v>57</v>
      </c>
      <c r="AK28" s="13" t="s">
        <v>57</v>
      </c>
      <c r="AL28" s="13" t="s">
        <v>57</v>
      </c>
      <c r="AM28" s="13" t="s">
        <v>57</v>
      </c>
    </row>
    <row r="29" spans="1:39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F634-B9EC-4E50-9C4B-9FC92D2B01AC}">
  <dimension ref="A1:BN29"/>
  <sheetViews>
    <sheetView workbookViewId="0">
      <selection activeCell="H14" sqref="H14"/>
    </sheetView>
  </sheetViews>
  <sheetFormatPr defaultColWidth="8.81640625" defaultRowHeight="13" x14ac:dyDescent="0.3"/>
  <cols>
    <col min="1" max="1" width="8.7265625" style="3" bestFit="1" customWidth="1" collapsed="1"/>
    <col min="2" max="2" width="20.6328125" style="3" bestFit="1" customWidth="1" collapsed="1"/>
    <col min="3" max="3" width="13" style="3" customWidth="1" collapsed="1"/>
    <col min="4" max="4" width="32.26953125" style="3" bestFit="1" customWidth="1" collapsed="1"/>
    <col min="5" max="5" width="19.26953125" style="3" bestFit="1" customWidth="1" collapsed="1"/>
    <col min="6" max="6" width="20.81640625" style="3" bestFit="1" customWidth="1" collapsed="1"/>
    <col min="7" max="7" width="15.1796875" style="3" bestFit="1" customWidth="1" collapsed="1"/>
    <col min="8" max="8" width="18.81640625" style="3" bestFit="1" customWidth="1" collapsed="1"/>
    <col min="9" max="9" width="20" style="3" bestFit="1" customWidth="1" collapsed="1"/>
    <col min="10" max="10" width="13.36328125" style="3" customWidth="1" collapsed="1"/>
    <col min="11" max="11" width="15.81640625" style="3" bestFit="1" customWidth="1" collapsed="1"/>
    <col min="12" max="12" width="19.453125" style="3" bestFit="1" customWidth="1" collapsed="1"/>
    <col min="13" max="13" width="18.1796875" style="3" bestFit="1" customWidth="1" collapsed="1"/>
    <col min="14" max="14" width="19.453125" style="3" bestFit="1" customWidth="1" collapsed="1"/>
    <col min="15" max="15" width="17.6328125" style="3" customWidth="1" collapsed="1"/>
    <col min="16" max="16" width="16.81640625" style="3" bestFit="1" customWidth="1" collapsed="1"/>
    <col min="17" max="17" width="16.7265625" style="3" bestFit="1" customWidth="1" collapsed="1"/>
    <col min="18" max="18" width="13.54296875" style="3" bestFit="1" customWidth="1" collapsed="1"/>
    <col min="19" max="19" width="31.54296875" style="3" bestFit="1" customWidth="1" collapsed="1"/>
    <col min="20" max="20" width="16.453125" style="3" bestFit="1" customWidth="1" collapsed="1"/>
    <col min="21" max="21" width="17.26953125" style="3" bestFit="1" customWidth="1" collapsed="1"/>
    <col min="22" max="22" width="12" style="3" bestFit="1" customWidth="1" collapsed="1"/>
    <col min="23" max="23" width="13" style="3" bestFit="1" customWidth="1" collapsed="1"/>
    <col min="24" max="24" width="13.54296875" style="3" bestFit="1" customWidth="1" collapsed="1"/>
    <col min="25" max="25" width="13" style="3" customWidth="1" collapsed="1"/>
    <col min="26" max="27" width="12.26953125" style="3" customWidth="1" collapsed="1"/>
    <col min="28" max="28" width="34.453125" style="3" bestFit="1" customWidth="1" collapsed="1"/>
    <col min="29" max="30" width="13" style="3" bestFit="1" customWidth="1" collapsed="1"/>
    <col min="31" max="32" width="9.81640625" style="3" bestFit="1" customWidth="1" collapsed="1"/>
    <col min="33" max="33" width="12.81640625" style="3" bestFit="1" customWidth="1" collapsed="1"/>
    <col min="34" max="34" width="11.453125" style="3" bestFit="1" customWidth="1" collapsed="1"/>
    <col min="35" max="35" width="13" style="3" bestFit="1" customWidth="1" collapsed="1"/>
    <col min="36" max="36" width="9.81640625" style="3" bestFit="1" customWidth="1" collapsed="1"/>
    <col min="37" max="37" width="10" style="3" bestFit="1" customWidth="1" collapsed="1"/>
    <col min="38" max="38" width="13" style="3" bestFit="1" customWidth="1" collapsed="1"/>
    <col min="39" max="16384" width="8.81640625" style="3" collapsed="1"/>
  </cols>
  <sheetData>
    <row r="1" spans="1:6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</row>
    <row r="2" spans="1:66" s="8" customFormat="1" ht="26" x14ac:dyDescent="0.3">
      <c r="A2" s="5" t="s">
        <v>9</v>
      </c>
      <c r="B2" s="6" t="s">
        <v>10</v>
      </c>
      <c r="C2" s="7" t="s">
        <v>11</v>
      </c>
      <c r="D2" s="6" t="s">
        <v>40</v>
      </c>
      <c r="E2" s="6" t="s">
        <v>41</v>
      </c>
      <c r="F2" s="6" t="s">
        <v>43</v>
      </c>
      <c r="G2" s="6" t="s">
        <v>42</v>
      </c>
      <c r="H2" s="6" t="s">
        <v>44</v>
      </c>
      <c r="I2" s="6" t="s">
        <v>45</v>
      </c>
      <c r="J2" s="7" t="s">
        <v>46</v>
      </c>
      <c r="K2" s="7" t="s">
        <v>47</v>
      </c>
      <c r="L2" s="7" t="s">
        <v>62</v>
      </c>
      <c r="M2" s="7" t="s">
        <v>75</v>
      </c>
      <c r="N2" s="58" t="s">
        <v>74</v>
      </c>
      <c r="O2" s="61" t="s">
        <v>48</v>
      </c>
      <c r="P2" s="60" t="s">
        <v>95</v>
      </c>
      <c r="Q2" s="60" t="s">
        <v>79</v>
      </c>
      <c r="R2" s="62" t="s">
        <v>80</v>
      </c>
      <c r="S2" s="63" t="s">
        <v>82</v>
      </c>
      <c r="T2" s="63" t="s">
        <v>81</v>
      </c>
      <c r="U2" s="18"/>
      <c r="V2" s="18"/>
      <c r="W2" s="52"/>
      <c r="X2" s="18"/>
      <c r="Y2" s="18"/>
      <c r="Z2" s="17"/>
      <c r="AA2" s="17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16"/>
      <c r="AM2" s="16"/>
      <c r="AN2" s="16"/>
      <c r="AO2" s="16"/>
      <c r="AP2" s="16"/>
      <c r="AQ2" s="16"/>
      <c r="AR2" s="16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x14ac:dyDescent="0.3">
      <c r="A3" s="3">
        <v>0</v>
      </c>
      <c r="B3" s="9">
        <v>1</v>
      </c>
      <c r="C3" s="10" t="s">
        <v>49</v>
      </c>
      <c r="D3" s="11" t="s">
        <v>66</v>
      </c>
      <c r="E3" s="10" t="s">
        <v>51</v>
      </c>
      <c r="F3" s="72" t="s">
        <v>86</v>
      </c>
      <c r="G3" s="70" t="s">
        <v>67</v>
      </c>
      <c r="H3" s="71" t="s">
        <v>87</v>
      </c>
      <c r="I3" s="21">
        <f>ROUND((G3*H3),3)</f>
        <v>271134</v>
      </c>
      <c r="J3" s="23">
        <v>0</v>
      </c>
      <c r="K3" s="23">
        <v>0</v>
      </c>
      <c r="L3" s="23">
        <v>0.18</v>
      </c>
      <c r="M3" s="22">
        <f>I3</f>
        <v>271134</v>
      </c>
      <c r="N3" s="59">
        <f>ROUNDUP((I3*L3),2)</f>
        <v>48804.12</v>
      </c>
      <c r="O3" s="10" t="s">
        <v>49</v>
      </c>
      <c r="P3" s="70" t="str">
        <f>G3</f>
        <v>1800</v>
      </c>
      <c r="Q3" s="57" t="s">
        <v>67</v>
      </c>
      <c r="R3" s="64">
        <f>(Q3/G3)*H3</f>
        <v>150.63</v>
      </c>
      <c r="S3" s="65">
        <f>ROUND((Q3*R3),2)</f>
        <v>271134</v>
      </c>
      <c r="T3" s="22">
        <f>ROUNDUP((S3*L3),2)</f>
        <v>48804.12</v>
      </c>
      <c r="U3" s="28"/>
      <c r="V3" s="28"/>
      <c r="W3" s="28"/>
      <c r="X3" s="28"/>
      <c r="Y3" s="28"/>
      <c r="Z3" s="20"/>
      <c r="AA3" s="53"/>
      <c r="AB3" s="53"/>
      <c r="AC3" s="55"/>
      <c r="AD3" s="55"/>
      <c r="AE3" s="55"/>
      <c r="AF3" s="55"/>
      <c r="AG3" s="54"/>
      <c r="AH3" s="28"/>
      <c r="AI3" s="55"/>
      <c r="AJ3" s="28"/>
      <c r="AK3" s="55"/>
      <c r="AL3" s="16"/>
      <c r="AM3" s="16"/>
      <c r="AN3" s="16"/>
      <c r="AO3" s="16"/>
      <c r="AP3" s="16"/>
      <c r="AQ3" s="16"/>
      <c r="AR3" s="16"/>
    </row>
    <row r="4" spans="1:66" x14ac:dyDescent="0.3">
      <c r="A4" s="3">
        <v>1</v>
      </c>
      <c r="B4" s="9">
        <v>2</v>
      </c>
      <c r="C4" s="9" t="s">
        <v>52</v>
      </c>
      <c r="D4" s="11" t="s">
        <v>66</v>
      </c>
      <c r="E4" s="10" t="s">
        <v>51</v>
      </c>
      <c r="F4" s="72" t="s">
        <v>86</v>
      </c>
      <c r="G4" s="70" t="s">
        <v>68</v>
      </c>
      <c r="H4" s="71" t="s">
        <v>88</v>
      </c>
      <c r="I4" s="21">
        <f t="shared" ref="I4:I7" si="0">ROUND((G4*H4),3)</f>
        <v>1125200</v>
      </c>
      <c r="J4" s="23">
        <v>0</v>
      </c>
      <c r="K4" s="23">
        <v>0</v>
      </c>
      <c r="L4" s="23">
        <v>0.12</v>
      </c>
      <c r="M4" s="22">
        <f t="shared" ref="M4:M7" si="1">I4</f>
        <v>1125200</v>
      </c>
      <c r="N4" s="59">
        <f t="shared" ref="N4:N7" si="2">ROUNDUP((I4*L4),2)</f>
        <v>135024</v>
      </c>
      <c r="O4" s="9" t="s">
        <v>52</v>
      </c>
      <c r="P4" s="70" t="str">
        <f t="shared" ref="P4:P7" si="3">G4</f>
        <v>625</v>
      </c>
      <c r="Q4" s="57" t="s">
        <v>68</v>
      </c>
      <c r="R4" s="64">
        <f>(Q4/G4)*H4</f>
        <v>1800.32</v>
      </c>
      <c r="S4" s="65">
        <f t="shared" ref="S4:S7" si="4">ROUND((Q4*R4),2)</f>
        <v>1125200</v>
      </c>
      <c r="T4" s="22">
        <f>ROUNDUP((S4*L4),2)</f>
        <v>135024</v>
      </c>
      <c r="U4" s="28"/>
      <c r="V4" s="28"/>
      <c r="W4" s="28"/>
      <c r="X4" s="28"/>
      <c r="Y4" s="28"/>
      <c r="Z4" s="20"/>
      <c r="AA4" s="53"/>
      <c r="AB4" s="53"/>
      <c r="AC4" s="55"/>
      <c r="AD4" s="55"/>
      <c r="AE4" s="55"/>
      <c r="AF4" s="55"/>
      <c r="AG4" s="54"/>
      <c r="AH4" s="28"/>
      <c r="AI4" s="55"/>
      <c r="AJ4" s="28"/>
      <c r="AK4" s="55"/>
      <c r="AL4" s="16"/>
      <c r="AM4" s="16"/>
      <c r="AN4" s="16"/>
      <c r="AO4" s="16"/>
      <c r="AP4" s="16"/>
      <c r="AQ4" s="16"/>
      <c r="AR4" s="16"/>
    </row>
    <row r="5" spans="1:66" x14ac:dyDescent="0.3">
      <c r="A5" s="3">
        <v>2</v>
      </c>
      <c r="B5" s="9">
        <v>3</v>
      </c>
      <c r="C5" s="9" t="s">
        <v>53</v>
      </c>
      <c r="D5" s="11" t="s">
        <v>66</v>
      </c>
      <c r="E5" s="10" t="s">
        <v>51</v>
      </c>
      <c r="F5" s="72" t="s">
        <v>86</v>
      </c>
      <c r="G5" s="70" t="s">
        <v>69</v>
      </c>
      <c r="H5" s="71" t="s">
        <v>89</v>
      </c>
      <c r="I5" s="21">
        <f t="shared" si="0"/>
        <v>234405.6</v>
      </c>
      <c r="J5" s="23">
        <v>0</v>
      </c>
      <c r="K5" s="23">
        <v>0</v>
      </c>
      <c r="L5" s="23">
        <v>0.12</v>
      </c>
      <c r="M5" s="22">
        <f t="shared" si="1"/>
        <v>234405.6</v>
      </c>
      <c r="N5" s="59">
        <f t="shared" si="2"/>
        <v>28128.679999999997</v>
      </c>
      <c r="O5" s="9" t="s">
        <v>53</v>
      </c>
      <c r="P5" s="70" t="str">
        <f t="shared" si="3"/>
        <v>780</v>
      </c>
      <c r="Q5" s="57" t="s">
        <v>69</v>
      </c>
      <c r="R5" s="64">
        <f>(Q5/G5)*H5</f>
        <v>300.52</v>
      </c>
      <c r="S5" s="65">
        <f t="shared" si="4"/>
        <v>234405.6</v>
      </c>
      <c r="T5" s="22">
        <f>ROUNDUP((S5*L5),2)</f>
        <v>28128.679999999997</v>
      </c>
      <c r="U5" s="28"/>
      <c r="V5" s="28"/>
      <c r="W5" s="28"/>
      <c r="X5" s="28"/>
      <c r="Y5" s="28"/>
      <c r="Z5" s="20"/>
      <c r="AA5" s="53"/>
      <c r="AB5" s="56"/>
      <c r="AC5" s="55"/>
      <c r="AD5" s="55"/>
      <c r="AE5" s="55"/>
      <c r="AF5" s="55"/>
      <c r="AG5" s="54"/>
      <c r="AH5" s="28"/>
      <c r="AI5" s="55"/>
      <c r="AJ5" s="28"/>
      <c r="AK5" s="55"/>
      <c r="AL5" s="16"/>
      <c r="AM5" s="16"/>
      <c r="AN5" s="16"/>
      <c r="AO5" s="16"/>
      <c r="AP5" s="16"/>
      <c r="AQ5" s="16"/>
      <c r="AR5" s="16"/>
    </row>
    <row r="6" spans="1:66" x14ac:dyDescent="0.3">
      <c r="A6" s="3">
        <v>3</v>
      </c>
      <c r="B6" s="9">
        <v>4</v>
      </c>
      <c r="C6" s="9" t="s">
        <v>77</v>
      </c>
      <c r="D6" s="11" t="s">
        <v>66</v>
      </c>
      <c r="E6" s="10" t="s">
        <v>51</v>
      </c>
      <c r="F6" s="72" t="s">
        <v>86</v>
      </c>
      <c r="G6" s="70" t="s">
        <v>97</v>
      </c>
      <c r="H6" s="71" t="s">
        <v>90</v>
      </c>
      <c r="I6" s="21">
        <f t="shared" si="0"/>
        <v>3176.6</v>
      </c>
      <c r="J6" s="23">
        <v>0</v>
      </c>
      <c r="K6" s="23">
        <v>0</v>
      </c>
      <c r="L6" s="23">
        <v>0.05</v>
      </c>
      <c r="M6" s="22">
        <f t="shared" si="1"/>
        <v>3176.6</v>
      </c>
      <c r="N6" s="59">
        <f t="shared" si="2"/>
        <v>158.83000000000001</v>
      </c>
      <c r="O6" s="9" t="s">
        <v>54</v>
      </c>
      <c r="P6" s="70" t="str">
        <f t="shared" si="3"/>
        <v>7</v>
      </c>
      <c r="Q6" s="57">
        <v>7</v>
      </c>
      <c r="R6" s="64">
        <f>(Q6/G6)*H6</f>
        <v>453.8</v>
      </c>
      <c r="S6" s="65">
        <f t="shared" si="4"/>
        <v>3176.6</v>
      </c>
      <c r="T6" s="22">
        <f>ROUNDUP((S6*L6),2)</f>
        <v>158.83000000000001</v>
      </c>
      <c r="U6" s="28"/>
      <c r="V6" s="28"/>
      <c r="W6" s="28"/>
      <c r="X6" s="28"/>
      <c r="Y6" s="28"/>
      <c r="Z6" s="20"/>
      <c r="AA6" s="53"/>
      <c r="AB6" s="56"/>
      <c r="AC6" s="55"/>
      <c r="AD6" s="55"/>
      <c r="AE6" s="55"/>
      <c r="AF6" s="55"/>
      <c r="AG6" s="54"/>
      <c r="AH6" s="28"/>
      <c r="AI6" s="55"/>
      <c r="AJ6" s="28"/>
      <c r="AK6" s="55"/>
      <c r="AL6" s="16"/>
      <c r="AM6" s="16"/>
      <c r="AN6" s="16"/>
      <c r="AO6" s="16"/>
      <c r="AP6" s="16"/>
      <c r="AQ6" s="16"/>
      <c r="AR6" s="16"/>
    </row>
    <row r="7" spans="1:66" x14ac:dyDescent="0.3">
      <c r="A7" s="3">
        <v>4</v>
      </c>
      <c r="B7" s="9">
        <v>5</v>
      </c>
      <c r="C7" s="9" t="s">
        <v>78</v>
      </c>
      <c r="D7" s="11" t="s">
        <v>66</v>
      </c>
      <c r="E7" s="10" t="s">
        <v>51</v>
      </c>
      <c r="F7" s="72" t="s">
        <v>86</v>
      </c>
      <c r="G7" s="70" t="s">
        <v>98</v>
      </c>
      <c r="H7" s="71" t="s">
        <v>91</v>
      </c>
      <c r="I7" s="21">
        <f t="shared" si="0"/>
        <v>131596.04999999999</v>
      </c>
      <c r="J7" s="23">
        <v>0</v>
      </c>
      <c r="K7" s="23">
        <v>0</v>
      </c>
      <c r="L7" s="23">
        <v>0.18</v>
      </c>
      <c r="M7" s="22">
        <f t="shared" si="1"/>
        <v>131596.04999999999</v>
      </c>
      <c r="N7" s="59">
        <f t="shared" si="2"/>
        <v>23687.289999999997</v>
      </c>
      <c r="O7" s="9" t="s">
        <v>55</v>
      </c>
      <c r="P7" s="70" t="str">
        <f t="shared" si="3"/>
        <v>655</v>
      </c>
      <c r="Q7" s="57">
        <v>655</v>
      </c>
      <c r="R7" s="64">
        <f>(Q7/G7)*H7</f>
        <v>200.91</v>
      </c>
      <c r="S7" s="65">
        <f t="shared" si="4"/>
        <v>131596.04999999999</v>
      </c>
      <c r="T7" s="22">
        <f>ROUNDUP((S7*L7),2)</f>
        <v>23687.289999999997</v>
      </c>
      <c r="U7" s="28"/>
      <c r="V7" s="28"/>
      <c r="W7" s="28"/>
      <c r="X7" s="28"/>
      <c r="Y7" s="28"/>
      <c r="Z7" s="20"/>
      <c r="AA7" s="53"/>
      <c r="AB7" s="56"/>
      <c r="AC7" s="55"/>
      <c r="AD7" s="55"/>
      <c r="AE7" s="55"/>
      <c r="AF7" s="55"/>
      <c r="AG7" s="54"/>
      <c r="AH7" s="28"/>
      <c r="AI7" s="55"/>
      <c r="AJ7" s="28"/>
      <c r="AK7" s="55"/>
      <c r="AL7" s="16"/>
      <c r="AM7" s="16"/>
      <c r="AN7" s="16"/>
      <c r="AO7" s="16"/>
      <c r="AP7" s="16"/>
      <c r="AQ7" s="16"/>
      <c r="AR7" s="16"/>
    </row>
    <row r="8" spans="1:66" x14ac:dyDescent="0.3">
      <c r="A8" s="3">
        <v>5</v>
      </c>
      <c r="B8" s="12"/>
      <c r="C8" s="12"/>
      <c r="D8" s="12"/>
      <c r="E8" s="12"/>
      <c r="F8" s="12"/>
      <c r="G8" s="12"/>
      <c r="H8" s="4"/>
      <c r="I8" s="4"/>
      <c r="J8" s="4"/>
      <c r="K8" s="4"/>
      <c r="L8" s="4" t="s">
        <v>56</v>
      </c>
      <c r="M8" s="26">
        <f>ROUND(SUM(M3:M7),3)</f>
        <v>1765512.25</v>
      </c>
      <c r="N8" s="25">
        <f>SUM(N3:N7)</f>
        <v>235802.91999999998</v>
      </c>
      <c r="O8" s="4"/>
      <c r="P8" s="4"/>
      <c r="Q8" s="4"/>
      <c r="R8" s="4" t="s">
        <v>56</v>
      </c>
      <c r="S8" s="26">
        <f>SUM(S3:S7)</f>
        <v>1765512.2500000002</v>
      </c>
      <c r="T8" s="4"/>
      <c r="U8" s="49"/>
      <c r="V8" s="49"/>
      <c r="W8" s="49"/>
      <c r="X8" s="49"/>
      <c r="Y8" s="49"/>
      <c r="Z8" s="49"/>
      <c r="AA8" s="49"/>
      <c r="AB8" s="19"/>
      <c r="AC8" s="19"/>
      <c r="AD8" s="48"/>
      <c r="AE8" s="48"/>
      <c r="AF8" s="48"/>
      <c r="AG8" s="48"/>
      <c r="AH8" s="48"/>
      <c r="AI8" s="48"/>
      <c r="AJ8" s="50"/>
      <c r="AK8" s="48"/>
      <c r="AL8" s="16"/>
      <c r="AM8" s="16"/>
      <c r="AN8" s="16"/>
      <c r="AO8" s="16"/>
      <c r="AP8" s="16"/>
      <c r="AQ8" s="16"/>
      <c r="AR8" s="16"/>
    </row>
    <row r="9" spans="1:66" x14ac:dyDescent="0.3">
      <c r="A9" s="3">
        <v>6</v>
      </c>
      <c r="B9" s="13" t="s">
        <v>57</v>
      </c>
      <c r="C9" s="13" t="s">
        <v>57</v>
      </c>
      <c r="D9" s="13" t="s">
        <v>57</v>
      </c>
      <c r="E9" s="13" t="s">
        <v>57</v>
      </c>
      <c r="F9" s="13" t="s">
        <v>57</v>
      </c>
      <c r="G9" s="13" t="s">
        <v>57</v>
      </c>
      <c r="H9" s="13" t="s">
        <v>57</v>
      </c>
      <c r="I9" s="13" t="s">
        <v>57</v>
      </c>
      <c r="J9" s="13" t="s">
        <v>57</v>
      </c>
      <c r="K9" s="13" t="s">
        <v>57</v>
      </c>
      <c r="L9" s="4" t="s">
        <v>58</v>
      </c>
      <c r="M9" s="25">
        <f>N8</f>
        <v>235802.91999999998</v>
      </c>
      <c r="N9" s="13" t="s">
        <v>57</v>
      </c>
      <c r="O9" s="13" t="s">
        <v>57</v>
      </c>
      <c r="Q9" s="13" t="s">
        <v>57</v>
      </c>
      <c r="R9" s="4" t="s">
        <v>58</v>
      </c>
      <c r="S9" s="25">
        <f>SUM(T3:T7)</f>
        <v>235802.91999999998</v>
      </c>
      <c r="T9" s="47"/>
      <c r="U9" s="27"/>
      <c r="V9" s="27"/>
      <c r="W9" s="27"/>
      <c r="X9" s="27"/>
      <c r="Y9" s="27"/>
      <c r="Z9" s="27"/>
      <c r="AA9" s="27"/>
      <c r="AB9" s="20"/>
      <c r="AC9" s="20"/>
      <c r="AD9" s="28"/>
      <c r="AE9" s="28"/>
      <c r="AF9" s="28"/>
      <c r="AG9" s="28"/>
      <c r="AH9" s="28"/>
      <c r="AI9" s="28"/>
      <c r="AJ9" s="29"/>
      <c r="AK9" s="28"/>
    </row>
    <row r="10" spans="1:66" x14ac:dyDescent="0.3">
      <c r="A10" s="3">
        <v>7</v>
      </c>
      <c r="B10" s="13" t="s">
        <v>57</v>
      </c>
      <c r="C10" s="13" t="s">
        <v>57</v>
      </c>
      <c r="D10" s="13" t="s">
        <v>57</v>
      </c>
      <c r="E10" s="13" t="s">
        <v>57</v>
      </c>
      <c r="F10" s="13" t="s">
        <v>57</v>
      </c>
      <c r="G10" s="13" t="s">
        <v>57</v>
      </c>
      <c r="H10" s="13" t="s">
        <v>57</v>
      </c>
      <c r="I10" s="13" t="s">
        <v>57</v>
      </c>
      <c r="J10" s="13" t="s">
        <v>57</v>
      </c>
      <c r="K10" s="13" t="s">
        <v>57</v>
      </c>
      <c r="L10" s="4" t="s">
        <v>59</v>
      </c>
      <c r="M10" s="26">
        <f>ROUND((M8+M9),2)</f>
        <v>2001315.17</v>
      </c>
      <c r="N10" s="13" t="s">
        <v>57</v>
      </c>
      <c r="O10" s="13" t="s">
        <v>57</v>
      </c>
      <c r="Q10" s="13" t="s">
        <v>57</v>
      </c>
      <c r="R10" s="4" t="s">
        <v>59</v>
      </c>
      <c r="S10" s="26">
        <f>S8+S9</f>
        <v>2001315.1700000002</v>
      </c>
      <c r="T10" s="47"/>
      <c r="U10" s="13"/>
      <c r="V10" s="13"/>
      <c r="W10" s="13"/>
      <c r="X10" s="13"/>
      <c r="Y10" s="13"/>
      <c r="Z10" s="13"/>
      <c r="AA10" s="20"/>
      <c r="AB10" s="19"/>
      <c r="AC10" s="19"/>
      <c r="AD10" s="19"/>
      <c r="AE10" s="20"/>
      <c r="AF10" s="20"/>
      <c r="AG10" s="20"/>
      <c r="AH10" s="20"/>
      <c r="AI10" s="20"/>
      <c r="AJ10" s="20"/>
      <c r="AK10" s="20"/>
    </row>
    <row r="11" spans="1:66" x14ac:dyDescent="0.3">
      <c r="A11" s="3">
        <v>8</v>
      </c>
      <c r="B11" s="13" t="s">
        <v>57</v>
      </c>
      <c r="C11" s="13" t="s">
        <v>57</v>
      </c>
      <c r="D11" s="13" t="s">
        <v>57</v>
      </c>
      <c r="E11" s="13" t="s">
        <v>57</v>
      </c>
      <c r="F11" s="13" t="s">
        <v>57</v>
      </c>
      <c r="G11" s="13" t="s">
        <v>57</v>
      </c>
      <c r="H11" s="13" t="s">
        <v>57</v>
      </c>
      <c r="I11" s="13" t="s">
        <v>57</v>
      </c>
      <c r="J11" s="13" t="s">
        <v>57</v>
      </c>
      <c r="K11" s="13" t="s">
        <v>57</v>
      </c>
      <c r="N11" s="13" t="s">
        <v>57</v>
      </c>
      <c r="O11" s="13" t="s">
        <v>57</v>
      </c>
      <c r="P11" s="13" t="s">
        <v>57</v>
      </c>
      <c r="S11" s="47"/>
      <c r="T11" s="51"/>
      <c r="U11" s="13"/>
      <c r="V11" s="13"/>
      <c r="W11" s="13"/>
      <c r="X11" s="13"/>
      <c r="Y11" s="13"/>
      <c r="Z11" s="13"/>
      <c r="AA11" s="20"/>
      <c r="AB11" s="19"/>
      <c r="AC11" s="19"/>
      <c r="AD11" s="19"/>
      <c r="AE11" s="20"/>
      <c r="AF11" s="20"/>
      <c r="AG11" s="20"/>
      <c r="AH11" s="20"/>
      <c r="AI11" s="20"/>
      <c r="AJ11" s="20"/>
      <c r="AK11" s="20"/>
    </row>
    <row r="12" spans="1:66" x14ac:dyDescent="0.3">
      <c r="A12" s="3">
        <v>9</v>
      </c>
      <c r="B12" s="15" t="s">
        <v>70</v>
      </c>
      <c r="C12" s="15" t="s">
        <v>71</v>
      </c>
      <c r="D12" s="15" t="s">
        <v>72</v>
      </c>
      <c r="E12" s="15" t="s">
        <v>76</v>
      </c>
      <c r="F12" s="5" t="s">
        <v>92</v>
      </c>
      <c r="G12" s="15" t="s">
        <v>93</v>
      </c>
      <c r="H12" s="15" t="s">
        <v>94</v>
      </c>
      <c r="I12" s="2" t="s">
        <v>96</v>
      </c>
      <c r="J12" s="2" t="s">
        <v>99</v>
      </c>
      <c r="K12" s="31" t="s">
        <v>100</v>
      </c>
      <c r="L12" s="31" t="s">
        <v>101</v>
      </c>
      <c r="M12" s="15" t="s">
        <v>102</v>
      </c>
      <c r="N12" s="31"/>
      <c r="O12" s="15" t="s">
        <v>83</v>
      </c>
      <c r="P12" s="15" t="s">
        <v>84</v>
      </c>
      <c r="Q12" s="15"/>
      <c r="R12" s="15"/>
      <c r="S12" s="13" t="s">
        <v>57</v>
      </c>
      <c r="T12" s="13" t="s">
        <v>57</v>
      </c>
      <c r="U12" s="13" t="s">
        <v>57</v>
      </c>
      <c r="V12" s="32" t="s">
        <v>60</v>
      </c>
      <c r="W12" s="32" t="s">
        <v>61</v>
      </c>
      <c r="X12" s="32" t="s">
        <v>62</v>
      </c>
      <c r="Y12" s="33" t="s">
        <v>57</v>
      </c>
      <c r="Z12" s="13" t="s">
        <v>57</v>
      </c>
      <c r="AA12" s="20"/>
      <c r="AB12" s="19"/>
      <c r="AC12" s="19"/>
      <c r="AD12" s="19"/>
      <c r="AE12" s="20"/>
      <c r="AF12" s="20"/>
      <c r="AG12" s="20"/>
      <c r="AH12" s="20"/>
      <c r="AI12" s="20"/>
      <c r="AJ12" s="20"/>
      <c r="AK12" s="20"/>
    </row>
    <row r="13" spans="1:66" ht="14.5" x14ac:dyDescent="0.35">
      <c r="A13" s="3">
        <v>10</v>
      </c>
      <c r="B13" s="13" t="s">
        <v>50</v>
      </c>
      <c r="C13" s="13" t="s">
        <v>85</v>
      </c>
      <c r="D13" t="s">
        <v>73</v>
      </c>
      <c r="E13"/>
      <c r="F13"/>
      <c r="G13"/>
      <c r="H13" s="1"/>
      <c r="I13" t="s">
        <v>155</v>
      </c>
      <c r="J13" t="s">
        <v>154</v>
      </c>
      <c r="K13" s="76">
        <f>S8</f>
        <v>1765512.2500000002</v>
      </c>
      <c r="L13" s="76">
        <f>S9</f>
        <v>235802.91999999998</v>
      </c>
      <c r="M13" s="76">
        <f>S10</f>
        <v>2001315.1700000002</v>
      </c>
      <c r="N13" s="34"/>
      <c r="O13"/>
      <c r="P13" s="34"/>
      <c r="Q13" s="1"/>
      <c r="R13" s="1"/>
      <c r="S13" s="13" t="s">
        <v>57</v>
      </c>
      <c r="T13" s="13" t="s">
        <v>57</v>
      </c>
      <c r="U13" s="13" t="s">
        <v>57</v>
      </c>
      <c r="V13" s="35" t="e">
        <f>(U3*#REF!)</f>
        <v>#REF!</v>
      </c>
      <c r="W13" s="35" t="e">
        <f>(U3*O3)</f>
        <v>#VALUE!</v>
      </c>
      <c r="X13" s="35">
        <f>N3</f>
        <v>48804.12</v>
      </c>
      <c r="Y13" s="13" t="s">
        <v>57</v>
      </c>
      <c r="Z13" s="13" t="s">
        <v>57</v>
      </c>
      <c r="AA13" s="20"/>
      <c r="AB13" s="19"/>
      <c r="AC13" s="19"/>
      <c r="AD13" s="19"/>
      <c r="AE13" s="20"/>
      <c r="AF13" s="20"/>
      <c r="AG13" s="20"/>
      <c r="AH13" s="66"/>
      <c r="AI13" s="66"/>
      <c r="AJ13" s="20"/>
      <c r="AK13" s="20"/>
    </row>
    <row r="14" spans="1:66" x14ac:dyDescent="0.3">
      <c r="A14" s="3">
        <v>11</v>
      </c>
      <c r="B14" s="13" t="s">
        <v>57</v>
      </c>
      <c r="C14" s="13" t="s">
        <v>57</v>
      </c>
      <c r="D14" s="13" t="s">
        <v>57</v>
      </c>
      <c r="E14" s="13" t="s">
        <v>57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"/>
      <c r="Q14" s="1"/>
      <c r="R14" s="1"/>
      <c r="S14" s="13" t="s">
        <v>57</v>
      </c>
      <c r="T14" s="13" t="s">
        <v>57</v>
      </c>
      <c r="U14" s="13" t="s">
        <v>57</v>
      </c>
      <c r="V14" s="35" t="e">
        <f>(U4*#REF!)</f>
        <v>#REF!</v>
      </c>
      <c r="W14" s="35" t="e">
        <f>(U4*O4)</f>
        <v>#VALUE!</v>
      </c>
      <c r="X14" s="35">
        <f t="shared" ref="X14:X17" si="5">N4</f>
        <v>135024</v>
      </c>
      <c r="Y14" s="13" t="s">
        <v>57</v>
      </c>
      <c r="Z14" s="13" t="s">
        <v>57</v>
      </c>
      <c r="AA14" s="20"/>
      <c r="AB14" s="19"/>
      <c r="AC14" s="19"/>
      <c r="AD14" s="19"/>
      <c r="AE14" s="20"/>
      <c r="AF14" s="20"/>
      <c r="AG14" s="20"/>
      <c r="AH14" s="20"/>
      <c r="AI14" s="20"/>
      <c r="AJ14" s="20"/>
      <c r="AK14" s="20"/>
    </row>
    <row r="15" spans="1:66" x14ac:dyDescent="0.3">
      <c r="A15" s="3">
        <v>12</v>
      </c>
      <c r="B15" s="13" t="s">
        <v>57</v>
      </c>
      <c r="C15" s="13" t="s">
        <v>57</v>
      </c>
      <c r="D15" s="13" t="s">
        <v>57</v>
      </c>
      <c r="E15" s="13" t="s">
        <v>57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"/>
      <c r="Q15" s="1"/>
      <c r="R15" s="1"/>
      <c r="S15" s="13" t="s">
        <v>57</v>
      </c>
      <c r="T15" s="13" t="s">
        <v>57</v>
      </c>
      <c r="U15" s="13" t="s">
        <v>57</v>
      </c>
      <c r="V15" s="35" t="e">
        <f>(U5*#REF!)</f>
        <v>#REF!</v>
      </c>
      <c r="W15" s="35" t="e">
        <f>(U5*O5)</f>
        <v>#VALUE!</v>
      </c>
      <c r="X15" s="35">
        <f t="shared" si="5"/>
        <v>28128.679999999997</v>
      </c>
      <c r="Y15" s="13" t="s">
        <v>57</v>
      </c>
      <c r="Z15" s="13" t="s">
        <v>57</v>
      </c>
      <c r="AA15" s="20"/>
      <c r="AB15" s="19"/>
      <c r="AC15" s="19"/>
      <c r="AD15" s="67"/>
      <c r="AE15" s="20"/>
      <c r="AF15" s="20"/>
      <c r="AG15" s="20"/>
      <c r="AH15" s="20"/>
      <c r="AI15" s="20"/>
      <c r="AJ15" s="20"/>
      <c r="AK15" s="20"/>
    </row>
    <row r="16" spans="1:66" s="14" customFormat="1" x14ac:dyDescent="0.3">
      <c r="A16" s="3">
        <v>13</v>
      </c>
      <c r="B16" s="13" t="s">
        <v>57</v>
      </c>
      <c r="C16" s="13" t="s">
        <v>57</v>
      </c>
      <c r="D16" s="13" t="s">
        <v>57</v>
      </c>
      <c r="E16" s="13" t="s">
        <v>57</v>
      </c>
      <c r="F16" s="13"/>
      <c r="G16" s="13"/>
      <c r="H16" s="1"/>
      <c r="I16" s="1"/>
      <c r="J16" s="37"/>
      <c r="K16" s="1"/>
      <c r="L16" s="34"/>
      <c r="M16" s="38"/>
      <c r="N16" s="34"/>
      <c r="O16" s="34"/>
      <c r="P16" s="1"/>
      <c r="Q16" s="1"/>
      <c r="R16" s="1"/>
      <c r="S16" s="39" t="s">
        <v>57</v>
      </c>
      <c r="T16" s="39" t="s">
        <v>57</v>
      </c>
      <c r="U16" s="13" t="s">
        <v>57</v>
      </c>
      <c r="V16" s="35" t="e">
        <f>(U6*#REF!)</f>
        <v>#REF!</v>
      </c>
      <c r="W16" s="35" t="e">
        <f>(U6*O6)</f>
        <v>#VALUE!</v>
      </c>
      <c r="X16" s="35">
        <f t="shared" si="5"/>
        <v>158.83000000000001</v>
      </c>
      <c r="Y16" s="13" t="s">
        <v>57</v>
      </c>
      <c r="Z16" s="40" t="s">
        <v>57</v>
      </c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9"/>
    </row>
    <row r="17" spans="1:37" x14ac:dyDescent="0.3">
      <c r="A17" s="3">
        <v>14</v>
      </c>
      <c r="B17" s="4" t="s">
        <v>45</v>
      </c>
      <c r="C17" s="4" t="s">
        <v>57</v>
      </c>
      <c r="D17" s="4" t="s">
        <v>57</v>
      </c>
      <c r="E17" s="4" t="s">
        <v>57</v>
      </c>
      <c r="F17" s="75">
        <f>M8</f>
        <v>1765512.25</v>
      </c>
      <c r="G17" s="73">
        <f>M9</f>
        <v>235802.91999999998</v>
      </c>
      <c r="H17" s="74">
        <f>M10</f>
        <v>2001315.17</v>
      </c>
      <c r="I17" s="2"/>
      <c r="J17" s="30"/>
      <c r="K17" s="2">
        <f>SUM(K13:K16)</f>
        <v>1765512.2500000002</v>
      </c>
      <c r="L17" s="2">
        <f>SUM(L13:L16)</f>
        <v>235802.91999999998</v>
      </c>
      <c r="M17" s="2">
        <f>SUM(M13:M16)</f>
        <v>2001315.1700000002</v>
      </c>
      <c r="N17" s="2"/>
      <c r="O17" s="2"/>
      <c r="P17" s="2"/>
      <c r="Q17" s="2"/>
      <c r="R17" s="2"/>
      <c r="S17" s="13" t="s">
        <v>57</v>
      </c>
      <c r="T17" s="13" t="s">
        <v>57</v>
      </c>
      <c r="U17" s="36" t="s">
        <v>57</v>
      </c>
      <c r="V17" s="35" t="e">
        <f>(U7*#REF!)</f>
        <v>#REF!</v>
      </c>
      <c r="W17" s="35" t="e">
        <f>(U7*O7)</f>
        <v>#VALUE!</v>
      </c>
      <c r="X17" s="35">
        <f t="shared" si="5"/>
        <v>23687.289999999997</v>
      </c>
      <c r="Y17" s="13" t="s">
        <v>57</v>
      </c>
      <c r="Z17" s="13" t="s">
        <v>57</v>
      </c>
      <c r="AA17" s="13" t="s">
        <v>57</v>
      </c>
      <c r="AB17" s="13" t="s">
        <v>57</v>
      </c>
      <c r="AC17" s="13" t="s">
        <v>57</v>
      </c>
      <c r="AD17" s="13" t="s">
        <v>57</v>
      </c>
      <c r="AE17" s="13" t="s">
        <v>57</v>
      </c>
      <c r="AF17" s="13" t="s">
        <v>57</v>
      </c>
      <c r="AG17" s="13" t="s">
        <v>57</v>
      </c>
      <c r="AH17" s="13" t="s">
        <v>57</v>
      </c>
      <c r="AI17" s="13" t="s">
        <v>57</v>
      </c>
      <c r="AJ17" s="13" t="s">
        <v>57</v>
      </c>
      <c r="AK17" s="41" t="s">
        <v>57</v>
      </c>
    </row>
    <row r="18" spans="1:37" x14ac:dyDescent="0.3">
      <c r="A18" s="3">
        <v>15</v>
      </c>
      <c r="B18" s="13" t="s">
        <v>57</v>
      </c>
      <c r="C18" s="13" t="s">
        <v>57</v>
      </c>
      <c r="D18" s="13" t="s">
        <v>57</v>
      </c>
      <c r="E18" s="13" t="s">
        <v>57</v>
      </c>
      <c r="F18" s="13" t="s">
        <v>57</v>
      </c>
      <c r="G18" s="13" t="s">
        <v>57</v>
      </c>
      <c r="H18" s="13" t="s">
        <v>57</v>
      </c>
      <c r="I18" s="13" t="s">
        <v>57</v>
      </c>
      <c r="J18" s="28" t="s">
        <v>57</v>
      </c>
      <c r="K18" s="13" t="s">
        <v>57</v>
      </c>
      <c r="L18" s="13" t="s">
        <v>57</v>
      </c>
      <c r="M18" s="13" t="s">
        <v>57</v>
      </c>
      <c r="N18" s="13" t="s">
        <v>57</v>
      </c>
      <c r="O18" s="13" t="s">
        <v>57</v>
      </c>
      <c r="P18" s="13" t="s">
        <v>57</v>
      </c>
      <c r="Q18" s="13" t="s">
        <v>57</v>
      </c>
      <c r="R18" s="13" t="s">
        <v>57</v>
      </c>
      <c r="S18" s="13" t="s">
        <v>57</v>
      </c>
      <c r="T18" s="13" t="s">
        <v>57</v>
      </c>
      <c r="U18" s="13" t="s">
        <v>57</v>
      </c>
      <c r="V18" s="35" t="s">
        <v>57</v>
      </c>
      <c r="W18" s="35" t="s">
        <v>57</v>
      </c>
      <c r="X18" s="35" t="s">
        <v>57</v>
      </c>
      <c r="Y18" s="13" t="s">
        <v>57</v>
      </c>
      <c r="Z18" s="13" t="s">
        <v>57</v>
      </c>
      <c r="AA18" s="13" t="s">
        <v>57</v>
      </c>
      <c r="AB18" s="13" t="s">
        <v>57</v>
      </c>
      <c r="AC18" s="13" t="s">
        <v>57</v>
      </c>
      <c r="AD18" s="13" t="s">
        <v>57</v>
      </c>
      <c r="AE18" s="13" t="s">
        <v>57</v>
      </c>
      <c r="AF18" s="13" t="s">
        <v>57</v>
      </c>
      <c r="AG18" s="13" t="s">
        <v>57</v>
      </c>
      <c r="AH18" s="13" t="s">
        <v>57</v>
      </c>
      <c r="AI18" s="13" t="s">
        <v>57</v>
      </c>
      <c r="AJ18" s="13" t="s">
        <v>57</v>
      </c>
      <c r="AK18" s="41" t="s">
        <v>57</v>
      </c>
    </row>
    <row r="19" spans="1:37" x14ac:dyDescent="0.3">
      <c r="A19" s="3">
        <v>16</v>
      </c>
      <c r="B19" s="13" t="s">
        <v>57</v>
      </c>
      <c r="C19" s="13" t="s">
        <v>57</v>
      </c>
      <c r="D19" s="13" t="s">
        <v>57</v>
      </c>
      <c r="E19" s="13" t="s">
        <v>57</v>
      </c>
      <c r="F19" s="13" t="s">
        <v>57</v>
      </c>
      <c r="G19" s="13" t="s">
        <v>57</v>
      </c>
      <c r="H19" s="13" t="s">
        <v>57</v>
      </c>
      <c r="I19" s="13" t="s">
        <v>57</v>
      </c>
      <c r="J19" s="28" t="s">
        <v>57</v>
      </c>
      <c r="K19" s="13" t="s">
        <v>57</v>
      </c>
      <c r="L19" s="13" t="s">
        <v>57</v>
      </c>
      <c r="M19" s="13" t="s">
        <v>57</v>
      </c>
      <c r="N19" s="13" t="s">
        <v>57</v>
      </c>
      <c r="O19" s="13" t="s">
        <v>57</v>
      </c>
      <c r="P19" s="13" t="s">
        <v>57</v>
      </c>
      <c r="Q19" s="13" t="s">
        <v>57</v>
      </c>
      <c r="R19" s="13" t="s">
        <v>57</v>
      </c>
      <c r="S19" s="13" t="s">
        <v>57</v>
      </c>
      <c r="T19" s="13" t="s">
        <v>57</v>
      </c>
      <c r="U19" s="13" t="s">
        <v>57</v>
      </c>
      <c r="V19" s="35" t="s">
        <v>57</v>
      </c>
      <c r="W19" s="35" t="s">
        <v>57</v>
      </c>
      <c r="X19" s="35" t="s">
        <v>57</v>
      </c>
      <c r="Y19" s="13" t="s">
        <v>57</v>
      </c>
      <c r="Z19" s="13" t="s">
        <v>57</v>
      </c>
      <c r="AA19" s="13" t="s">
        <v>57</v>
      </c>
      <c r="AB19" s="13" t="s">
        <v>57</v>
      </c>
      <c r="AC19" s="13" t="s">
        <v>57</v>
      </c>
      <c r="AD19" s="13" t="s">
        <v>57</v>
      </c>
      <c r="AE19" s="13" t="s">
        <v>57</v>
      </c>
      <c r="AF19" s="13" t="s">
        <v>57</v>
      </c>
      <c r="AG19" s="13" t="s">
        <v>57</v>
      </c>
      <c r="AH19" s="13" t="s">
        <v>57</v>
      </c>
      <c r="AI19" s="13" t="s">
        <v>57</v>
      </c>
      <c r="AJ19" s="13" t="s">
        <v>57</v>
      </c>
      <c r="AK19" s="41" t="s">
        <v>57</v>
      </c>
    </row>
    <row r="20" spans="1:37" x14ac:dyDescent="0.3">
      <c r="A20" s="3">
        <v>17</v>
      </c>
      <c r="B20" s="13" t="s">
        <v>57</v>
      </c>
      <c r="C20" s="13" t="s">
        <v>57</v>
      </c>
      <c r="D20" s="13" t="s">
        <v>57</v>
      </c>
      <c r="E20" s="13" t="s">
        <v>57</v>
      </c>
      <c r="F20" s="13" t="s">
        <v>57</v>
      </c>
      <c r="G20" s="13" t="s">
        <v>57</v>
      </c>
      <c r="H20" s="13" t="s">
        <v>57</v>
      </c>
      <c r="I20" s="13" t="s">
        <v>57</v>
      </c>
      <c r="J20" s="28" t="s">
        <v>57</v>
      </c>
      <c r="K20" s="13" t="s">
        <v>57</v>
      </c>
      <c r="L20" s="13" t="s">
        <v>57</v>
      </c>
      <c r="M20" s="13" t="s">
        <v>57</v>
      </c>
      <c r="N20" s="13" t="s">
        <v>57</v>
      </c>
      <c r="O20" s="13" t="s">
        <v>57</v>
      </c>
      <c r="P20" s="13" t="s">
        <v>57</v>
      </c>
      <c r="Q20" s="13" t="s">
        <v>57</v>
      </c>
      <c r="R20" s="13" t="s">
        <v>57</v>
      </c>
      <c r="S20" s="13" t="s">
        <v>57</v>
      </c>
      <c r="T20" s="13" t="s">
        <v>57</v>
      </c>
      <c r="U20" s="13" t="s">
        <v>57</v>
      </c>
      <c r="V20" s="35" t="s">
        <v>57</v>
      </c>
      <c r="W20" s="35" t="s">
        <v>57</v>
      </c>
      <c r="X20" s="35" t="s">
        <v>57</v>
      </c>
      <c r="Y20" s="13" t="s">
        <v>57</v>
      </c>
      <c r="Z20" s="13" t="s">
        <v>57</v>
      </c>
      <c r="AA20" s="13" t="s">
        <v>57</v>
      </c>
      <c r="AB20" s="13" t="s">
        <v>57</v>
      </c>
      <c r="AC20" s="13" t="s">
        <v>57</v>
      </c>
      <c r="AD20" s="13" t="s">
        <v>57</v>
      </c>
      <c r="AE20" s="13" t="s">
        <v>57</v>
      </c>
      <c r="AF20" s="13" t="s">
        <v>57</v>
      </c>
      <c r="AG20" s="13" t="s">
        <v>57</v>
      </c>
      <c r="AH20" s="13" t="s">
        <v>57</v>
      </c>
      <c r="AI20" s="13" t="s">
        <v>57</v>
      </c>
      <c r="AJ20" s="13" t="s">
        <v>57</v>
      </c>
      <c r="AK20" s="41" t="s">
        <v>57</v>
      </c>
    </row>
    <row r="21" spans="1:37" x14ac:dyDescent="0.3">
      <c r="A21" s="3">
        <v>18</v>
      </c>
      <c r="B21" s="13" t="s">
        <v>57</v>
      </c>
      <c r="C21" s="13" t="s">
        <v>57</v>
      </c>
      <c r="D21" s="13" t="s">
        <v>57</v>
      </c>
      <c r="E21" s="13" t="s">
        <v>57</v>
      </c>
      <c r="F21" s="13" t="s">
        <v>57</v>
      </c>
      <c r="G21" s="13" t="s">
        <v>57</v>
      </c>
      <c r="H21" s="13" t="s">
        <v>57</v>
      </c>
      <c r="I21" s="13" t="s">
        <v>57</v>
      </c>
      <c r="J21" s="28" t="s">
        <v>57</v>
      </c>
      <c r="K21" s="13" t="s">
        <v>57</v>
      </c>
      <c r="L21" s="13" t="s">
        <v>57</v>
      </c>
      <c r="M21" s="13" t="s">
        <v>57</v>
      </c>
      <c r="N21" s="13" t="s">
        <v>57</v>
      </c>
      <c r="O21" s="13" t="s">
        <v>57</v>
      </c>
      <c r="P21" s="13" t="s">
        <v>57</v>
      </c>
      <c r="Q21" s="13" t="s">
        <v>57</v>
      </c>
      <c r="R21" s="13" t="s">
        <v>57</v>
      </c>
      <c r="S21" s="13" t="s">
        <v>57</v>
      </c>
      <c r="T21" s="13" t="s">
        <v>57</v>
      </c>
      <c r="U21" s="13" t="s">
        <v>57</v>
      </c>
      <c r="V21" s="35" t="s">
        <v>57</v>
      </c>
      <c r="W21" s="35" t="s">
        <v>57</v>
      </c>
      <c r="X21" s="35">
        <f>SUM(X13:X20)</f>
        <v>235802.91999999998</v>
      </c>
      <c r="Y21" s="13" t="s">
        <v>57</v>
      </c>
      <c r="Z21" s="13" t="s">
        <v>57</v>
      </c>
      <c r="AA21" s="13" t="s">
        <v>57</v>
      </c>
      <c r="AB21" s="13" t="s">
        <v>57</v>
      </c>
      <c r="AC21" s="13" t="s">
        <v>57</v>
      </c>
      <c r="AD21" s="13" t="s">
        <v>57</v>
      </c>
      <c r="AE21" s="13" t="s">
        <v>57</v>
      </c>
      <c r="AF21" s="13" t="s">
        <v>57</v>
      </c>
      <c r="AG21" s="13" t="s">
        <v>57</v>
      </c>
      <c r="AH21" s="13" t="s">
        <v>57</v>
      </c>
      <c r="AI21" s="13" t="s">
        <v>57</v>
      </c>
      <c r="AJ21" s="13" t="s">
        <v>57</v>
      </c>
      <c r="AK21" s="41" t="s">
        <v>57</v>
      </c>
    </row>
    <row r="22" spans="1:37" x14ac:dyDescent="0.3">
      <c r="A22" s="3">
        <v>19</v>
      </c>
      <c r="B22" s="43" t="s">
        <v>144</v>
      </c>
      <c r="C22" s="44" t="s">
        <v>57</v>
      </c>
      <c r="D22" s="43" t="s">
        <v>63</v>
      </c>
      <c r="E22" s="44" t="s">
        <v>57</v>
      </c>
      <c r="F22" s="43" t="s">
        <v>146</v>
      </c>
      <c r="G22" s="44"/>
      <c r="H22" s="13" t="s">
        <v>57</v>
      </c>
      <c r="I22" s="13" t="s">
        <v>57</v>
      </c>
      <c r="J22" s="13" t="s">
        <v>57</v>
      </c>
      <c r="K22" s="13" t="s">
        <v>57</v>
      </c>
      <c r="L22" s="13" t="s">
        <v>57</v>
      </c>
      <c r="M22" s="13" t="s">
        <v>57</v>
      </c>
      <c r="N22" s="13" t="s">
        <v>57</v>
      </c>
      <c r="O22" s="13" t="s">
        <v>57</v>
      </c>
      <c r="P22" s="13" t="s">
        <v>57</v>
      </c>
      <c r="Q22" s="13" t="s">
        <v>57</v>
      </c>
      <c r="R22" s="13" t="s">
        <v>57</v>
      </c>
      <c r="S22" s="13" t="s">
        <v>57</v>
      </c>
      <c r="T22" s="13" t="s">
        <v>57</v>
      </c>
      <c r="U22" s="13" t="s">
        <v>57</v>
      </c>
      <c r="V22" s="13" t="s">
        <v>57</v>
      </c>
      <c r="W22" s="13" t="s">
        <v>57</v>
      </c>
      <c r="X22" s="13" t="s">
        <v>57</v>
      </c>
      <c r="Y22" s="13" t="s">
        <v>57</v>
      </c>
      <c r="Z22" s="13" t="s">
        <v>57</v>
      </c>
      <c r="AA22" s="13" t="s">
        <v>57</v>
      </c>
      <c r="AB22" s="13" t="s">
        <v>57</v>
      </c>
      <c r="AC22" s="13" t="s">
        <v>57</v>
      </c>
      <c r="AD22" s="13" t="s">
        <v>57</v>
      </c>
      <c r="AE22" s="13" t="s">
        <v>57</v>
      </c>
      <c r="AF22" s="13" t="s">
        <v>57</v>
      </c>
      <c r="AG22" s="13" t="s">
        <v>57</v>
      </c>
      <c r="AH22" s="13" t="s">
        <v>57</v>
      </c>
      <c r="AI22" s="13" t="s">
        <v>57</v>
      </c>
      <c r="AJ22" s="13" t="s">
        <v>57</v>
      </c>
      <c r="AK22" s="13" t="s">
        <v>57</v>
      </c>
    </row>
    <row r="23" spans="1:37" x14ac:dyDescent="0.3">
      <c r="A23" s="3">
        <v>20</v>
      </c>
      <c r="B23" s="42" t="s">
        <v>64</v>
      </c>
      <c r="C23" s="42" t="s">
        <v>65</v>
      </c>
      <c r="D23" s="42" t="s">
        <v>64</v>
      </c>
      <c r="E23" s="42" t="s">
        <v>65</v>
      </c>
      <c r="F23" s="42" t="s">
        <v>64</v>
      </c>
      <c r="G23" s="42" t="s">
        <v>65</v>
      </c>
      <c r="H23" s="13" t="s">
        <v>57</v>
      </c>
      <c r="I23" s="13" t="s">
        <v>57</v>
      </c>
      <c r="J23" s="13" t="s">
        <v>57</v>
      </c>
      <c r="K23" s="13" t="s">
        <v>57</v>
      </c>
      <c r="L23" s="13" t="s">
        <v>57</v>
      </c>
      <c r="M23" s="13" t="s">
        <v>57</v>
      </c>
      <c r="N23" s="13" t="s">
        <v>57</v>
      </c>
      <c r="O23" s="13" t="s">
        <v>57</v>
      </c>
      <c r="P23" s="13" t="s">
        <v>57</v>
      </c>
      <c r="Q23" s="13" t="s">
        <v>57</v>
      </c>
      <c r="R23" s="13" t="s">
        <v>57</v>
      </c>
      <c r="S23" s="13" t="s">
        <v>57</v>
      </c>
      <c r="T23" s="13" t="s">
        <v>57</v>
      </c>
      <c r="U23" s="13" t="s">
        <v>57</v>
      </c>
      <c r="V23" s="13" t="s">
        <v>57</v>
      </c>
      <c r="W23" s="13" t="s">
        <v>57</v>
      </c>
      <c r="X23" s="13" t="s">
        <v>57</v>
      </c>
      <c r="Y23" s="13" t="s">
        <v>57</v>
      </c>
      <c r="Z23" s="13" t="s">
        <v>57</v>
      </c>
      <c r="AA23" s="13" t="s">
        <v>57</v>
      </c>
      <c r="AB23" s="13" t="s">
        <v>57</v>
      </c>
      <c r="AC23" s="13" t="s">
        <v>57</v>
      </c>
      <c r="AD23" s="13" t="s">
        <v>57</v>
      </c>
      <c r="AE23" s="13" t="s">
        <v>57</v>
      </c>
      <c r="AF23" s="13" t="s">
        <v>57</v>
      </c>
      <c r="AG23" s="13" t="s">
        <v>57</v>
      </c>
      <c r="AH23" s="13" t="s">
        <v>57</v>
      </c>
      <c r="AI23" s="13" t="s">
        <v>57</v>
      </c>
      <c r="AJ23" s="13" t="s">
        <v>57</v>
      </c>
      <c r="AK23" s="13" t="s">
        <v>57</v>
      </c>
    </row>
    <row r="24" spans="1:37" x14ac:dyDescent="0.3">
      <c r="A24" s="3">
        <v>21</v>
      </c>
      <c r="B24" s="24" t="s">
        <v>137</v>
      </c>
      <c r="C24" s="24" t="s">
        <v>138</v>
      </c>
      <c r="D24" s="24" t="s">
        <v>142</v>
      </c>
      <c r="E24" s="24" t="s">
        <v>138</v>
      </c>
      <c r="F24" s="24" t="s">
        <v>139</v>
      </c>
      <c r="G24" s="24" t="s">
        <v>138</v>
      </c>
      <c r="H24" s="13" t="s">
        <v>57</v>
      </c>
      <c r="I24" s="13" t="s">
        <v>57</v>
      </c>
      <c r="J24" s="13" t="s">
        <v>57</v>
      </c>
      <c r="K24" s="13" t="s">
        <v>57</v>
      </c>
      <c r="L24" s="13" t="s">
        <v>57</v>
      </c>
      <c r="M24" s="13" t="s">
        <v>57</v>
      </c>
      <c r="N24" s="13" t="s">
        <v>57</v>
      </c>
      <c r="O24" s="13" t="s">
        <v>57</v>
      </c>
      <c r="P24" s="13" t="s">
        <v>57</v>
      </c>
      <c r="Q24" s="13" t="s">
        <v>57</v>
      </c>
      <c r="R24" s="13" t="s">
        <v>57</v>
      </c>
      <c r="S24" s="13" t="s">
        <v>57</v>
      </c>
      <c r="T24" s="13" t="s">
        <v>57</v>
      </c>
      <c r="U24" s="13" t="s">
        <v>57</v>
      </c>
      <c r="V24" s="13" t="s">
        <v>57</v>
      </c>
      <c r="W24" s="13" t="s">
        <v>57</v>
      </c>
      <c r="X24" s="13" t="s">
        <v>57</v>
      </c>
      <c r="Y24" s="13" t="s">
        <v>57</v>
      </c>
      <c r="Z24" s="13" t="s">
        <v>57</v>
      </c>
      <c r="AA24" s="13" t="s">
        <v>57</v>
      </c>
      <c r="AB24" s="13" t="s">
        <v>57</v>
      </c>
      <c r="AC24" s="13" t="s">
        <v>57</v>
      </c>
      <c r="AD24" s="13" t="s">
        <v>57</v>
      </c>
      <c r="AE24" s="13" t="s">
        <v>57</v>
      </c>
      <c r="AF24" s="13" t="s">
        <v>57</v>
      </c>
      <c r="AG24" s="13" t="s">
        <v>57</v>
      </c>
      <c r="AH24" s="13" t="s">
        <v>57</v>
      </c>
      <c r="AI24" s="13" t="s">
        <v>57</v>
      </c>
      <c r="AJ24" s="13" t="s">
        <v>57</v>
      </c>
      <c r="AK24" s="13" t="s">
        <v>57</v>
      </c>
    </row>
    <row r="25" spans="1:37" x14ac:dyDescent="0.3">
      <c r="A25" s="3">
        <v>22</v>
      </c>
      <c r="B25" s="24" t="s">
        <v>139</v>
      </c>
      <c r="C25" s="24" t="s">
        <v>140</v>
      </c>
      <c r="D25" s="24" t="s">
        <v>141</v>
      </c>
      <c r="E25" s="24" t="s">
        <v>140</v>
      </c>
      <c r="F25" s="24" t="s">
        <v>145</v>
      </c>
      <c r="G25" s="24" t="s">
        <v>140</v>
      </c>
      <c r="H25" s="13" t="s">
        <v>57</v>
      </c>
      <c r="I25" s="13" t="s">
        <v>57</v>
      </c>
      <c r="J25" s="13" t="s">
        <v>57</v>
      </c>
      <c r="K25" s="13" t="s">
        <v>57</v>
      </c>
      <c r="L25" s="13" t="s">
        <v>57</v>
      </c>
      <c r="M25" s="13" t="s">
        <v>57</v>
      </c>
      <c r="N25" s="13" t="s">
        <v>57</v>
      </c>
      <c r="O25" s="13" t="s">
        <v>57</v>
      </c>
      <c r="P25" s="13" t="s">
        <v>57</v>
      </c>
      <c r="Q25" s="13" t="s">
        <v>57</v>
      </c>
      <c r="R25" s="13" t="s">
        <v>57</v>
      </c>
      <c r="S25" s="13" t="s">
        <v>57</v>
      </c>
      <c r="T25" s="13" t="s">
        <v>57</v>
      </c>
      <c r="U25" s="13" t="s">
        <v>57</v>
      </c>
      <c r="V25" s="13" t="s">
        <v>57</v>
      </c>
      <c r="W25" s="13" t="s">
        <v>57</v>
      </c>
      <c r="X25" s="13" t="s">
        <v>57</v>
      </c>
      <c r="Y25" s="13" t="s">
        <v>57</v>
      </c>
      <c r="Z25" s="13" t="s">
        <v>57</v>
      </c>
      <c r="AA25" s="13" t="s">
        <v>57</v>
      </c>
      <c r="AB25" s="13" t="s">
        <v>57</v>
      </c>
      <c r="AC25" s="13" t="s">
        <v>57</v>
      </c>
      <c r="AD25" s="13" t="s">
        <v>57</v>
      </c>
      <c r="AE25" s="13" t="s">
        <v>57</v>
      </c>
      <c r="AF25" s="13" t="s">
        <v>57</v>
      </c>
      <c r="AG25" s="13" t="s">
        <v>57</v>
      </c>
      <c r="AH25" s="13" t="s">
        <v>57</v>
      </c>
      <c r="AI25" s="13" t="s">
        <v>57</v>
      </c>
      <c r="AJ25" s="13" t="s">
        <v>57</v>
      </c>
      <c r="AK25" s="13" t="s">
        <v>57</v>
      </c>
    </row>
    <row r="26" spans="1:37" x14ac:dyDescent="0.3">
      <c r="A26" s="3">
        <v>23</v>
      </c>
      <c r="B26" s="24" t="s">
        <v>57</v>
      </c>
      <c r="C26" s="24" t="s">
        <v>57</v>
      </c>
      <c r="D26" s="45" t="s">
        <v>143</v>
      </c>
      <c r="E26" s="24" t="s">
        <v>138</v>
      </c>
      <c r="F26" s="24"/>
      <c r="G26" s="24"/>
      <c r="H26" s="13" t="s">
        <v>57</v>
      </c>
      <c r="I26" s="13" t="s">
        <v>57</v>
      </c>
      <c r="J26" s="13" t="s">
        <v>57</v>
      </c>
      <c r="K26" s="13" t="s">
        <v>57</v>
      </c>
      <c r="L26" s="13" t="s">
        <v>57</v>
      </c>
      <c r="M26" s="13" t="s">
        <v>57</v>
      </c>
      <c r="N26" s="13" t="s">
        <v>57</v>
      </c>
      <c r="O26" s="13" t="s">
        <v>57</v>
      </c>
      <c r="P26" s="13" t="s">
        <v>57</v>
      </c>
      <c r="Q26" s="13" t="s">
        <v>57</v>
      </c>
      <c r="R26" s="13" t="s">
        <v>57</v>
      </c>
      <c r="S26" s="13" t="s">
        <v>57</v>
      </c>
      <c r="T26" s="13" t="s">
        <v>57</v>
      </c>
      <c r="U26" s="13" t="s">
        <v>57</v>
      </c>
      <c r="V26" s="13" t="s">
        <v>57</v>
      </c>
      <c r="W26" s="13" t="s">
        <v>57</v>
      </c>
      <c r="X26" s="13" t="s">
        <v>57</v>
      </c>
      <c r="Y26" s="13" t="s">
        <v>57</v>
      </c>
      <c r="Z26" s="13" t="s">
        <v>57</v>
      </c>
      <c r="AA26" s="13" t="s">
        <v>57</v>
      </c>
      <c r="AB26" s="13" t="s">
        <v>57</v>
      </c>
      <c r="AC26" s="13" t="s">
        <v>57</v>
      </c>
      <c r="AD26" s="13" t="s">
        <v>57</v>
      </c>
      <c r="AE26" s="13" t="s">
        <v>57</v>
      </c>
      <c r="AF26" s="13" t="s">
        <v>57</v>
      </c>
      <c r="AG26" s="13" t="s">
        <v>57</v>
      </c>
      <c r="AH26" s="13" t="s">
        <v>57</v>
      </c>
      <c r="AI26" s="13" t="s">
        <v>57</v>
      </c>
      <c r="AJ26" s="13" t="s">
        <v>57</v>
      </c>
      <c r="AK26" s="13" t="s">
        <v>57</v>
      </c>
    </row>
    <row r="27" spans="1:37" x14ac:dyDescent="0.3">
      <c r="A27" s="3">
        <v>24</v>
      </c>
      <c r="B27" s="24" t="s">
        <v>57</v>
      </c>
      <c r="C27" s="24" t="s">
        <v>57</v>
      </c>
      <c r="D27" s="46" t="s">
        <v>57</v>
      </c>
      <c r="E27" s="24" t="s">
        <v>57</v>
      </c>
      <c r="F27" s="24"/>
      <c r="G27" s="24"/>
      <c r="H27" s="13" t="s">
        <v>57</v>
      </c>
      <c r="I27" s="13" t="s">
        <v>57</v>
      </c>
      <c r="J27" s="13" t="s">
        <v>57</v>
      </c>
      <c r="K27" s="13" t="s">
        <v>57</v>
      </c>
      <c r="L27" s="13" t="s">
        <v>57</v>
      </c>
      <c r="M27" s="13" t="s">
        <v>57</v>
      </c>
      <c r="N27" s="13" t="s">
        <v>57</v>
      </c>
      <c r="O27" s="13" t="s">
        <v>57</v>
      </c>
      <c r="P27" s="13" t="s">
        <v>57</v>
      </c>
      <c r="Q27" s="13" t="s">
        <v>57</v>
      </c>
      <c r="R27" s="13" t="s">
        <v>57</v>
      </c>
      <c r="S27" s="13" t="s">
        <v>57</v>
      </c>
      <c r="T27" s="13" t="s">
        <v>57</v>
      </c>
      <c r="U27" s="13" t="s">
        <v>57</v>
      </c>
      <c r="V27" s="13" t="s">
        <v>57</v>
      </c>
      <c r="W27" s="13" t="s">
        <v>57</v>
      </c>
      <c r="X27" s="13" t="s">
        <v>57</v>
      </c>
      <c r="Y27" s="13" t="s">
        <v>57</v>
      </c>
      <c r="Z27" s="13" t="s">
        <v>57</v>
      </c>
      <c r="AA27" s="13" t="s">
        <v>57</v>
      </c>
      <c r="AB27" s="13" t="s">
        <v>57</v>
      </c>
      <c r="AC27" s="13" t="s">
        <v>57</v>
      </c>
      <c r="AD27" s="13" t="s">
        <v>57</v>
      </c>
      <c r="AE27" s="13" t="s">
        <v>57</v>
      </c>
      <c r="AF27" s="13" t="s">
        <v>57</v>
      </c>
      <c r="AG27" s="13" t="s">
        <v>57</v>
      </c>
      <c r="AH27" s="13" t="s">
        <v>57</v>
      </c>
      <c r="AI27" s="13" t="s">
        <v>57</v>
      </c>
      <c r="AJ27" s="13" t="s">
        <v>57</v>
      </c>
      <c r="AK27" s="13" t="s">
        <v>57</v>
      </c>
    </row>
    <row r="28" spans="1:37" x14ac:dyDescent="0.3">
      <c r="A28" s="3">
        <v>25</v>
      </c>
      <c r="B28" s="13" t="s">
        <v>57</v>
      </c>
      <c r="C28" s="13" t="s">
        <v>57</v>
      </c>
      <c r="D28" s="13" t="s">
        <v>57</v>
      </c>
      <c r="E28" s="13" t="s">
        <v>57</v>
      </c>
      <c r="F28" s="13" t="s">
        <v>57</v>
      </c>
      <c r="G28" s="13" t="s">
        <v>57</v>
      </c>
      <c r="H28" s="13" t="s">
        <v>57</v>
      </c>
      <c r="I28" s="13" t="s">
        <v>57</v>
      </c>
      <c r="J28" s="13" t="s">
        <v>57</v>
      </c>
      <c r="K28" s="13" t="s">
        <v>57</v>
      </c>
      <c r="L28" s="13" t="s">
        <v>57</v>
      </c>
      <c r="M28" s="13" t="s">
        <v>57</v>
      </c>
      <c r="N28" s="13" t="s">
        <v>57</v>
      </c>
      <c r="O28" s="13" t="s">
        <v>57</v>
      </c>
      <c r="P28" s="13" t="s">
        <v>57</v>
      </c>
      <c r="Q28" s="13" t="s">
        <v>57</v>
      </c>
      <c r="R28" s="13" t="s">
        <v>57</v>
      </c>
      <c r="S28" s="13" t="s">
        <v>57</v>
      </c>
      <c r="T28" s="13" t="s">
        <v>57</v>
      </c>
      <c r="U28" s="13" t="s">
        <v>57</v>
      </c>
      <c r="V28" s="13" t="s">
        <v>57</v>
      </c>
      <c r="W28" s="13" t="s">
        <v>57</v>
      </c>
      <c r="X28" s="13" t="s">
        <v>57</v>
      </c>
      <c r="Y28" s="13" t="s">
        <v>57</v>
      </c>
      <c r="Z28" s="13" t="s">
        <v>57</v>
      </c>
      <c r="AA28" s="13" t="s">
        <v>57</v>
      </c>
      <c r="AB28" s="13" t="s">
        <v>57</v>
      </c>
      <c r="AC28" s="13" t="s">
        <v>57</v>
      </c>
      <c r="AD28" s="13" t="s">
        <v>57</v>
      </c>
      <c r="AE28" s="13" t="s">
        <v>57</v>
      </c>
      <c r="AF28" s="13" t="s">
        <v>57</v>
      </c>
      <c r="AG28" s="13" t="s">
        <v>57</v>
      </c>
      <c r="AH28" s="13" t="s">
        <v>57</v>
      </c>
      <c r="AI28" s="13" t="s">
        <v>57</v>
      </c>
      <c r="AJ28" s="13" t="s">
        <v>57</v>
      </c>
      <c r="AK28" s="13" t="s">
        <v>57</v>
      </c>
    </row>
    <row r="29" spans="1:37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FE02-421F-43D5-B8E2-1D7EB2420B31}">
  <dimension ref="A1:BN29"/>
  <sheetViews>
    <sheetView workbookViewId="0">
      <selection activeCell="T13" sqref="T13"/>
    </sheetView>
  </sheetViews>
  <sheetFormatPr defaultColWidth="8.81640625" defaultRowHeight="13" x14ac:dyDescent="0.3"/>
  <cols>
    <col min="1" max="1" width="8.7265625" style="3" bestFit="1" customWidth="1" collapsed="1"/>
    <col min="2" max="2" width="28.26953125" style="3" bestFit="1" customWidth="1" collapsed="1"/>
    <col min="3" max="3" width="13" style="3" customWidth="1" collapsed="1"/>
    <col min="4" max="4" width="32.26953125" style="3" bestFit="1" customWidth="1" collapsed="1"/>
    <col min="5" max="5" width="19.26953125" style="3" bestFit="1" customWidth="1" collapsed="1"/>
    <col min="6" max="6" width="20.81640625" style="3" bestFit="1" customWidth="1" collapsed="1"/>
    <col min="7" max="7" width="15.1796875" style="3" bestFit="1" customWidth="1" collapsed="1"/>
    <col min="8" max="8" width="18.81640625" style="3" bestFit="1" customWidth="1" collapsed="1"/>
    <col min="9" max="9" width="20" style="3" bestFit="1" customWidth="1" collapsed="1"/>
    <col min="10" max="10" width="13.36328125" style="3" customWidth="1" collapsed="1"/>
    <col min="11" max="11" width="15.81640625" style="3" bestFit="1" customWidth="1" collapsed="1"/>
    <col min="12" max="12" width="19.453125" style="3" bestFit="1" customWidth="1" collapsed="1"/>
    <col min="13" max="13" width="18.1796875" style="3" bestFit="1" customWidth="1" collapsed="1"/>
    <col min="14" max="14" width="19.453125" style="3" bestFit="1" customWidth="1" collapsed="1"/>
    <col min="15" max="15" width="17.6328125" style="3" customWidth="1" collapsed="1"/>
    <col min="16" max="16" width="16.81640625" style="3" bestFit="1" customWidth="1" collapsed="1"/>
    <col min="17" max="17" width="16.7265625" style="3" bestFit="1" customWidth="1" collapsed="1"/>
    <col min="18" max="18" width="13.54296875" style="3" bestFit="1" customWidth="1" collapsed="1"/>
    <col min="19" max="19" width="31.54296875" style="3" bestFit="1" customWidth="1" collapsed="1"/>
    <col min="20" max="20" width="16.453125" style="3" bestFit="1" customWidth="1" collapsed="1"/>
    <col min="21" max="21" width="17.26953125" style="3" bestFit="1" customWidth="1" collapsed="1"/>
    <col min="22" max="22" width="12" style="3" bestFit="1" customWidth="1" collapsed="1"/>
    <col min="23" max="23" width="13" style="3" bestFit="1" customWidth="1" collapsed="1"/>
    <col min="24" max="24" width="13.54296875" style="3" bestFit="1" customWidth="1" collapsed="1"/>
    <col min="25" max="25" width="13" style="3" customWidth="1" collapsed="1"/>
    <col min="26" max="27" width="12.26953125" style="3" customWidth="1" collapsed="1"/>
    <col min="28" max="28" width="34.453125" style="3" bestFit="1" customWidth="1" collapsed="1"/>
    <col min="29" max="30" width="13" style="3" bestFit="1" customWidth="1" collapsed="1"/>
    <col min="31" max="32" width="9.81640625" style="3" bestFit="1" customWidth="1" collapsed="1"/>
    <col min="33" max="33" width="12.81640625" style="3" bestFit="1" customWidth="1" collapsed="1"/>
    <col min="34" max="34" width="11.453125" style="3" bestFit="1" customWidth="1" collapsed="1"/>
    <col min="35" max="35" width="13" style="3" bestFit="1" customWidth="1" collapsed="1"/>
    <col min="36" max="36" width="9.81640625" style="3" bestFit="1" customWidth="1" collapsed="1"/>
    <col min="37" max="37" width="10" style="3" bestFit="1" customWidth="1" collapsed="1"/>
    <col min="38" max="38" width="13" style="3" bestFit="1" customWidth="1" collapsed="1"/>
    <col min="39" max="16384" width="8.81640625" style="3" collapsed="1"/>
  </cols>
  <sheetData>
    <row r="1" spans="1:6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</row>
    <row r="2" spans="1:66" s="8" customFormat="1" ht="26" x14ac:dyDescent="0.3">
      <c r="A2" s="5" t="s">
        <v>9</v>
      </c>
      <c r="B2" s="6" t="s">
        <v>10</v>
      </c>
      <c r="C2" s="7" t="s">
        <v>11</v>
      </c>
      <c r="D2" s="6" t="s">
        <v>40</v>
      </c>
      <c r="E2" s="6" t="s">
        <v>41</v>
      </c>
      <c r="F2" s="6" t="s">
        <v>43</v>
      </c>
      <c r="G2" s="6" t="s">
        <v>42</v>
      </c>
      <c r="H2" s="6" t="s">
        <v>44</v>
      </c>
      <c r="I2" s="6" t="s">
        <v>45</v>
      </c>
      <c r="J2" s="7" t="s">
        <v>46</v>
      </c>
      <c r="K2" s="7" t="s">
        <v>47</v>
      </c>
      <c r="L2" s="7" t="s">
        <v>62</v>
      </c>
      <c r="M2" s="7" t="s">
        <v>75</v>
      </c>
      <c r="N2" s="58" t="s">
        <v>74</v>
      </c>
      <c r="O2" s="61" t="s">
        <v>48</v>
      </c>
      <c r="P2" s="60" t="s">
        <v>95</v>
      </c>
      <c r="Q2" s="60" t="s">
        <v>79</v>
      </c>
      <c r="R2" s="62" t="s">
        <v>80</v>
      </c>
      <c r="S2" s="63" t="s">
        <v>82</v>
      </c>
      <c r="T2" s="63" t="s">
        <v>81</v>
      </c>
      <c r="U2" s="60" t="s">
        <v>161</v>
      </c>
      <c r="V2" s="18"/>
      <c r="W2" s="52"/>
      <c r="X2" s="18"/>
      <c r="Y2" s="18"/>
      <c r="Z2" s="17"/>
      <c r="AA2" s="17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16"/>
      <c r="AM2" s="16"/>
      <c r="AN2" s="16"/>
      <c r="AO2" s="16"/>
      <c r="AP2" s="16"/>
      <c r="AQ2" s="16"/>
      <c r="AR2" s="16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x14ac:dyDescent="0.3">
      <c r="A3" s="3">
        <v>0</v>
      </c>
      <c r="B3" s="9">
        <v>1</v>
      </c>
      <c r="C3" s="10" t="s">
        <v>49</v>
      </c>
      <c r="D3" s="11" t="s">
        <v>66</v>
      </c>
      <c r="E3" s="10" t="s">
        <v>51</v>
      </c>
      <c r="F3" s="72" t="s">
        <v>86</v>
      </c>
      <c r="G3" s="70" t="s">
        <v>67</v>
      </c>
      <c r="H3" s="10">
        <v>160</v>
      </c>
      <c r="I3" s="21">
        <f>ROUND((G3*H3),3)</f>
        <v>288000</v>
      </c>
      <c r="J3" s="23">
        <v>0</v>
      </c>
      <c r="K3" s="23">
        <v>0</v>
      </c>
      <c r="L3" s="23">
        <v>0.18</v>
      </c>
      <c r="M3" s="22">
        <f>I3</f>
        <v>288000</v>
      </c>
      <c r="N3" s="59">
        <f>ROUND((I3*L3),2)</f>
        <v>51840</v>
      </c>
      <c r="O3" s="10" t="s">
        <v>49</v>
      </c>
      <c r="P3" s="70" t="str">
        <f>G3</f>
        <v>1800</v>
      </c>
      <c r="Q3" s="57" t="s">
        <v>67</v>
      </c>
      <c r="R3" s="64">
        <f>(Q3/G3)*H3</f>
        <v>160</v>
      </c>
      <c r="S3" s="65">
        <f>ROUND((Q3*R3),2)</f>
        <v>288000</v>
      </c>
      <c r="T3" s="22">
        <f>ROUND((S3*L3),2)</f>
        <v>51840</v>
      </c>
      <c r="U3" s="28">
        <f>S3</f>
        <v>288000</v>
      </c>
      <c r="V3" s="28"/>
      <c r="W3" s="28"/>
      <c r="X3" s="28"/>
      <c r="Y3" s="28"/>
      <c r="Z3" s="20"/>
      <c r="AA3" s="53"/>
      <c r="AB3" s="53"/>
      <c r="AC3" s="55"/>
      <c r="AD3" s="55"/>
      <c r="AE3" s="55"/>
      <c r="AF3" s="55"/>
      <c r="AG3" s="54"/>
      <c r="AH3" s="28"/>
      <c r="AI3" s="55"/>
      <c r="AJ3" s="28"/>
      <c r="AK3" s="55"/>
      <c r="AL3" s="16"/>
      <c r="AM3" s="16"/>
      <c r="AN3" s="16"/>
      <c r="AO3" s="16"/>
      <c r="AP3" s="16"/>
      <c r="AQ3" s="16"/>
      <c r="AR3" s="16"/>
    </row>
    <row r="4" spans="1:66" x14ac:dyDescent="0.3">
      <c r="A4" s="3">
        <v>1</v>
      </c>
      <c r="B4" s="9">
        <v>2</v>
      </c>
      <c r="C4" s="9" t="s">
        <v>52</v>
      </c>
      <c r="D4" s="11" t="s">
        <v>66</v>
      </c>
      <c r="E4" s="10" t="s">
        <v>51</v>
      </c>
      <c r="F4" s="72" t="s">
        <v>86</v>
      </c>
      <c r="G4" s="70" t="s">
        <v>68</v>
      </c>
      <c r="H4" s="10">
        <v>1150.7</v>
      </c>
      <c r="I4" s="21">
        <f t="shared" ref="I4:I7" si="0">ROUND((G4*H4),3)</f>
        <v>719187.5</v>
      </c>
      <c r="J4" s="23">
        <v>0</v>
      </c>
      <c r="K4" s="23">
        <v>0</v>
      </c>
      <c r="L4" s="23">
        <v>0.12</v>
      </c>
      <c r="M4" s="22">
        <f t="shared" ref="M4:M7" si="1">I4</f>
        <v>719187.5</v>
      </c>
      <c r="N4" s="59">
        <f t="shared" ref="N4:N7" si="2">ROUND((I4*L4),2)</f>
        <v>86302.5</v>
      </c>
      <c r="O4" s="9" t="s">
        <v>52</v>
      </c>
      <c r="P4" s="70" t="str">
        <f t="shared" ref="P4:P7" si="3">G4</f>
        <v>625</v>
      </c>
      <c r="Q4" s="57" t="s">
        <v>68</v>
      </c>
      <c r="R4" s="64">
        <f>(Q4/G4)*H4</f>
        <v>1150.7</v>
      </c>
      <c r="S4" s="65">
        <f t="shared" ref="S4:S7" si="4">ROUND((Q4*R4),2)</f>
        <v>719187.5</v>
      </c>
      <c r="T4" s="22">
        <f t="shared" ref="T4:T7" si="5">ROUND((S4*L4),2)</f>
        <v>86302.5</v>
      </c>
      <c r="U4" s="28">
        <f t="shared" ref="U4:U7" si="6">S4</f>
        <v>719187.5</v>
      </c>
      <c r="V4" s="28"/>
      <c r="W4" s="28"/>
      <c r="X4" s="28"/>
      <c r="Y4" s="28"/>
      <c r="Z4" s="20"/>
      <c r="AA4" s="53"/>
      <c r="AB4" s="53"/>
      <c r="AC4" s="55"/>
      <c r="AD4" s="55"/>
      <c r="AE4" s="55"/>
      <c r="AF4" s="55"/>
      <c r="AG4" s="54"/>
      <c r="AH4" s="28"/>
      <c r="AI4" s="55"/>
      <c r="AJ4" s="28"/>
      <c r="AK4" s="55"/>
      <c r="AL4" s="16"/>
      <c r="AM4" s="16"/>
      <c r="AN4" s="16"/>
      <c r="AO4" s="16"/>
      <c r="AP4" s="16"/>
      <c r="AQ4" s="16"/>
      <c r="AR4" s="16"/>
    </row>
    <row r="5" spans="1:66" x14ac:dyDescent="0.3">
      <c r="A5" s="3">
        <v>2</v>
      </c>
      <c r="B5" s="9">
        <v>3</v>
      </c>
      <c r="C5" s="9" t="s">
        <v>53</v>
      </c>
      <c r="D5" s="11" t="s">
        <v>66</v>
      </c>
      <c r="E5" s="10" t="s">
        <v>51</v>
      </c>
      <c r="F5" s="72" t="s">
        <v>86</v>
      </c>
      <c r="G5" s="70" t="s">
        <v>69</v>
      </c>
      <c r="H5" s="10">
        <v>300.52</v>
      </c>
      <c r="I5" s="21">
        <f t="shared" si="0"/>
        <v>234405.6</v>
      </c>
      <c r="J5" s="23">
        <v>0</v>
      </c>
      <c r="K5" s="23">
        <v>0</v>
      </c>
      <c r="L5" s="23">
        <v>0.12</v>
      </c>
      <c r="M5" s="22">
        <f t="shared" si="1"/>
        <v>234405.6</v>
      </c>
      <c r="N5" s="59">
        <f t="shared" si="2"/>
        <v>28128.67</v>
      </c>
      <c r="O5" s="9" t="s">
        <v>53</v>
      </c>
      <c r="P5" s="70" t="str">
        <f t="shared" si="3"/>
        <v>780</v>
      </c>
      <c r="Q5" s="57" t="s">
        <v>69</v>
      </c>
      <c r="R5" s="64">
        <f>(Q5/G5)*H5</f>
        <v>300.52</v>
      </c>
      <c r="S5" s="65">
        <f t="shared" si="4"/>
        <v>234405.6</v>
      </c>
      <c r="T5" s="22">
        <f t="shared" si="5"/>
        <v>28128.67</v>
      </c>
      <c r="U5" s="28">
        <f t="shared" si="6"/>
        <v>234405.6</v>
      </c>
      <c r="V5" s="28"/>
      <c r="W5" s="28"/>
      <c r="X5" s="28"/>
      <c r="Y5" s="28"/>
      <c r="Z5" s="20"/>
      <c r="AA5" s="53"/>
      <c r="AB5" s="56"/>
      <c r="AC5" s="55"/>
      <c r="AD5" s="55"/>
      <c r="AE5" s="55"/>
      <c r="AF5" s="55"/>
      <c r="AG5" s="54"/>
      <c r="AH5" s="28"/>
      <c r="AI5" s="55"/>
      <c r="AJ5" s="28"/>
      <c r="AK5" s="55"/>
      <c r="AL5" s="16"/>
      <c r="AM5" s="16"/>
      <c r="AN5" s="16"/>
      <c r="AO5" s="16"/>
      <c r="AP5" s="16"/>
      <c r="AQ5" s="16"/>
      <c r="AR5" s="16"/>
    </row>
    <row r="6" spans="1:66" x14ac:dyDescent="0.3">
      <c r="A6" s="3">
        <v>3</v>
      </c>
      <c r="B6" s="9">
        <v>4</v>
      </c>
      <c r="C6" s="9" t="s">
        <v>54</v>
      </c>
      <c r="D6" s="11" t="s">
        <v>66</v>
      </c>
      <c r="E6" s="10" t="s">
        <v>51</v>
      </c>
      <c r="F6" s="72" t="s">
        <v>86</v>
      </c>
      <c r="G6" s="70" t="s">
        <v>97</v>
      </c>
      <c r="H6" s="10">
        <v>453.8</v>
      </c>
      <c r="I6" s="21">
        <f t="shared" si="0"/>
        <v>3176.6</v>
      </c>
      <c r="J6" s="23">
        <v>0</v>
      </c>
      <c r="K6" s="23">
        <v>0</v>
      </c>
      <c r="L6" s="23">
        <v>0.05</v>
      </c>
      <c r="M6" s="22">
        <f t="shared" si="1"/>
        <v>3176.6</v>
      </c>
      <c r="N6" s="59">
        <f t="shared" si="2"/>
        <v>158.83000000000001</v>
      </c>
      <c r="O6" s="9" t="s">
        <v>54</v>
      </c>
      <c r="P6" s="70" t="str">
        <f t="shared" si="3"/>
        <v>7</v>
      </c>
      <c r="Q6" s="57">
        <v>7</v>
      </c>
      <c r="R6" s="64">
        <f>(Q6/G6)*H6</f>
        <v>453.8</v>
      </c>
      <c r="S6" s="65">
        <f t="shared" si="4"/>
        <v>3176.6</v>
      </c>
      <c r="T6" s="22">
        <f t="shared" si="5"/>
        <v>158.83000000000001</v>
      </c>
      <c r="U6" s="28">
        <f t="shared" si="6"/>
        <v>3176.6</v>
      </c>
      <c r="V6" s="28"/>
      <c r="W6" s="28"/>
      <c r="X6" s="28"/>
      <c r="Y6" s="28"/>
      <c r="Z6" s="20"/>
      <c r="AA6" s="53"/>
      <c r="AB6" s="56"/>
      <c r="AC6" s="55"/>
      <c r="AD6" s="55"/>
      <c r="AE6" s="55"/>
      <c r="AF6" s="55"/>
      <c r="AG6" s="54"/>
      <c r="AH6" s="28"/>
      <c r="AI6" s="55"/>
      <c r="AJ6" s="28"/>
      <c r="AK6" s="55"/>
      <c r="AL6" s="16"/>
      <c r="AM6" s="16"/>
      <c r="AN6" s="16"/>
      <c r="AO6" s="16"/>
      <c r="AP6" s="16"/>
      <c r="AQ6" s="16"/>
      <c r="AR6" s="16"/>
    </row>
    <row r="7" spans="1:66" x14ac:dyDescent="0.3">
      <c r="A7" s="3">
        <v>4</v>
      </c>
      <c r="B7" s="9">
        <v>5</v>
      </c>
      <c r="C7" s="9" t="s">
        <v>55</v>
      </c>
      <c r="D7" s="11" t="s">
        <v>66</v>
      </c>
      <c r="E7" s="10" t="s">
        <v>51</v>
      </c>
      <c r="F7" s="72" t="s">
        <v>86</v>
      </c>
      <c r="G7" s="70" t="s">
        <v>98</v>
      </c>
      <c r="H7" s="10">
        <v>180</v>
      </c>
      <c r="I7" s="21">
        <f t="shared" si="0"/>
        <v>117900</v>
      </c>
      <c r="J7" s="23">
        <v>0</v>
      </c>
      <c r="K7" s="23">
        <v>0</v>
      </c>
      <c r="L7" s="23">
        <v>0.18</v>
      </c>
      <c r="M7" s="22">
        <f t="shared" si="1"/>
        <v>117900</v>
      </c>
      <c r="N7" s="59">
        <f t="shared" si="2"/>
        <v>21222</v>
      </c>
      <c r="O7" s="9" t="s">
        <v>55</v>
      </c>
      <c r="P7" s="70" t="str">
        <f t="shared" si="3"/>
        <v>655</v>
      </c>
      <c r="Q7" s="57">
        <v>655</v>
      </c>
      <c r="R7" s="64">
        <f>(Q7/G7)*H7</f>
        <v>180</v>
      </c>
      <c r="S7" s="65">
        <f t="shared" si="4"/>
        <v>117900</v>
      </c>
      <c r="T7" s="22">
        <f t="shared" si="5"/>
        <v>21222</v>
      </c>
      <c r="U7" s="28">
        <f t="shared" si="6"/>
        <v>117900</v>
      </c>
      <c r="V7" s="28"/>
      <c r="W7" s="28"/>
      <c r="X7" s="28"/>
      <c r="Y7" s="28"/>
      <c r="Z7" s="20"/>
      <c r="AA7" s="53"/>
      <c r="AB7" s="56"/>
      <c r="AC7" s="55"/>
      <c r="AD7" s="55"/>
      <c r="AE7" s="55"/>
      <c r="AF7" s="55"/>
      <c r="AG7" s="54"/>
      <c r="AH7" s="28"/>
      <c r="AI7" s="55"/>
      <c r="AJ7" s="28"/>
      <c r="AK7" s="55"/>
      <c r="AL7" s="16"/>
      <c r="AM7" s="16"/>
      <c r="AN7" s="16"/>
      <c r="AO7" s="16"/>
      <c r="AP7" s="16"/>
      <c r="AQ7" s="16"/>
      <c r="AR7" s="16"/>
    </row>
    <row r="8" spans="1:66" x14ac:dyDescent="0.3">
      <c r="A8" s="3">
        <v>5</v>
      </c>
      <c r="B8" s="12"/>
      <c r="C8" s="12"/>
      <c r="D8" s="12"/>
      <c r="E8" s="12"/>
      <c r="F8" s="12"/>
      <c r="G8" s="12"/>
      <c r="H8" s="4"/>
      <c r="I8" s="4"/>
      <c r="J8" s="4"/>
      <c r="K8" s="4"/>
      <c r="L8" s="4" t="s">
        <v>56</v>
      </c>
      <c r="M8" s="26">
        <f>ROUND(SUM(M3:M7),3)</f>
        <v>1362669.7</v>
      </c>
      <c r="N8" s="25">
        <f>SUM(N3:N7)</f>
        <v>187651.99999999997</v>
      </c>
      <c r="O8" s="4"/>
      <c r="P8" s="4"/>
      <c r="Q8" s="4"/>
      <c r="R8" s="4" t="s">
        <v>56</v>
      </c>
      <c r="S8" s="26">
        <f>SUM(S3:S7)</f>
        <v>1362669.7000000002</v>
      </c>
      <c r="T8" s="4"/>
      <c r="U8" s="4"/>
      <c r="V8" s="49"/>
      <c r="W8" s="49"/>
      <c r="X8" s="49"/>
      <c r="Y8" s="49"/>
      <c r="Z8" s="49"/>
      <c r="AA8" s="49"/>
      <c r="AB8" s="19"/>
      <c r="AC8" s="19"/>
      <c r="AD8" s="48"/>
      <c r="AE8" s="48"/>
      <c r="AF8" s="48"/>
      <c r="AG8" s="48"/>
      <c r="AH8" s="48"/>
      <c r="AI8" s="48"/>
      <c r="AJ8" s="50"/>
      <c r="AK8" s="48"/>
      <c r="AL8" s="16"/>
      <c r="AM8" s="16"/>
      <c r="AN8" s="16"/>
      <c r="AO8" s="16"/>
      <c r="AP8" s="16"/>
      <c r="AQ8" s="16"/>
      <c r="AR8" s="16"/>
    </row>
    <row r="9" spans="1:66" x14ac:dyDescent="0.3">
      <c r="A9" s="3">
        <v>6</v>
      </c>
      <c r="B9" s="13" t="s">
        <v>57</v>
      </c>
      <c r="C9" s="13" t="s">
        <v>57</v>
      </c>
      <c r="D9" s="13" t="s">
        <v>57</v>
      </c>
      <c r="E9" s="13" t="s">
        <v>57</v>
      </c>
      <c r="F9" s="13" t="s">
        <v>57</v>
      </c>
      <c r="G9" s="13" t="s">
        <v>57</v>
      </c>
      <c r="H9" s="13" t="s">
        <v>57</v>
      </c>
      <c r="I9" s="13" t="s">
        <v>57</v>
      </c>
      <c r="J9" s="13" t="s">
        <v>57</v>
      </c>
      <c r="K9" s="13" t="s">
        <v>57</v>
      </c>
      <c r="L9" s="4" t="s">
        <v>58</v>
      </c>
      <c r="M9" s="25">
        <f>N8</f>
        <v>187651.99999999997</v>
      </c>
      <c r="N9" s="13" t="s">
        <v>57</v>
      </c>
      <c r="O9" s="13" t="s">
        <v>57</v>
      </c>
      <c r="Q9" s="13" t="s">
        <v>57</v>
      </c>
      <c r="R9" s="4" t="s">
        <v>58</v>
      </c>
      <c r="S9" s="25">
        <f>SUM(T3:T7)</f>
        <v>187651.99999999997</v>
      </c>
      <c r="T9" s="47"/>
      <c r="U9" s="27"/>
      <c r="V9" s="27"/>
      <c r="W9" s="27"/>
      <c r="X9" s="27"/>
      <c r="Y9" s="27"/>
      <c r="Z9" s="27"/>
      <c r="AA9" s="27"/>
      <c r="AB9" s="20"/>
      <c r="AC9" s="20"/>
      <c r="AD9" s="28"/>
      <c r="AE9" s="28"/>
      <c r="AF9" s="28"/>
      <c r="AG9" s="28"/>
      <c r="AH9" s="28"/>
      <c r="AI9" s="28"/>
      <c r="AJ9" s="29"/>
      <c r="AK9" s="28"/>
    </row>
    <row r="10" spans="1:66" x14ac:dyDescent="0.3">
      <c r="A10" s="3">
        <v>7</v>
      </c>
      <c r="B10" s="13" t="s">
        <v>57</v>
      </c>
      <c r="C10" s="13" t="s">
        <v>57</v>
      </c>
      <c r="D10" s="13" t="s">
        <v>57</v>
      </c>
      <c r="E10" s="13" t="s">
        <v>57</v>
      </c>
      <c r="F10" s="13" t="s">
        <v>57</v>
      </c>
      <c r="G10" s="13" t="s">
        <v>57</v>
      </c>
      <c r="H10" s="13" t="s">
        <v>57</v>
      </c>
      <c r="I10" s="13" t="s">
        <v>57</v>
      </c>
      <c r="J10" s="13" t="s">
        <v>57</v>
      </c>
      <c r="K10" s="13" t="s">
        <v>57</v>
      </c>
      <c r="L10" s="4" t="s">
        <v>59</v>
      </c>
      <c r="M10" s="26">
        <f>ROUND((M8+M9),2)</f>
        <v>1550321.7</v>
      </c>
      <c r="N10" s="13" t="s">
        <v>57</v>
      </c>
      <c r="O10" s="13" t="s">
        <v>57</v>
      </c>
      <c r="Q10" s="13" t="s">
        <v>57</v>
      </c>
      <c r="R10" s="4" t="s">
        <v>59</v>
      </c>
      <c r="S10" s="26">
        <f>S8+S9</f>
        <v>1550321.7000000002</v>
      </c>
      <c r="T10" s="47"/>
      <c r="U10" s="13"/>
      <c r="V10" s="13"/>
      <c r="W10" s="13"/>
      <c r="X10" s="13"/>
      <c r="Y10" s="13"/>
      <c r="Z10" s="13"/>
      <c r="AA10" s="20"/>
      <c r="AB10" s="19"/>
      <c r="AC10" s="19"/>
      <c r="AD10" s="19"/>
      <c r="AE10" s="20"/>
      <c r="AF10" s="20"/>
      <c r="AG10" s="20"/>
      <c r="AH10" s="20"/>
      <c r="AI10" s="20"/>
      <c r="AJ10" s="20"/>
      <c r="AK10" s="20"/>
    </row>
    <row r="11" spans="1:66" x14ac:dyDescent="0.3">
      <c r="A11" s="3">
        <v>8</v>
      </c>
      <c r="B11" s="13" t="s">
        <v>57</v>
      </c>
      <c r="C11" s="13" t="s">
        <v>57</v>
      </c>
      <c r="D11" s="13" t="s">
        <v>57</v>
      </c>
      <c r="E11" s="13" t="s">
        <v>57</v>
      </c>
      <c r="F11" s="13" t="s">
        <v>57</v>
      </c>
      <c r="G11" s="13" t="s">
        <v>57</v>
      </c>
      <c r="H11" s="13" t="s">
        <v>57</v>
      </c>
      <c r="I11" s="13" t="s">
        <v>57</v>
      </c>
      <c r="J11" s="13" t="s">
        <v>57</v>
      </c>
      <c r="K11" s="13" t="s">
        <v>57</v>
      </c>
      <c r="N11" s="13" t="s">
        <v>57</v>
      </c>
      <c r="O11" s="13" t="s">
        <v>57</v>
      </c>
      <c r="P11" s="13" t="s">
        <v>57</v>
      </c>
      <c r="S11" s="47"/>
      <c r="T11" s="51"/>
      <c r="U11" s="13"/>
      <c r="V11" s="13"/>
      <c r="W11" s="13"/>
      <c r="X11" s="13"/>
      <c r="Y11" s="13"/>
      <c r="Z11" s="13"/>
      <c r="AA11" s="20"/>
      <c r="AB11" s="19"/>
      <c r="AC11" s="19"/>
      <c r="AD11" s="19"/>
      <c r="AE11" s="20"/>
      <c r="AF11" s="20"/>
      <c r="AG11" s="20"/>
      <c r="AH11" s="20"/>
      <c r="AI11" s="20"/>
      <c r="AJ11" s="20"/>
      <c r="AK11" s="20"/>
    </row>
    <row r="12" spans="1:66" x14ac:dyDescent="0.3">
      <c r="A12" s="3">
        <v>9</v>
      </c>
      <c r="B12" s="15" t="s">
        <v>70</v>
      </c>
      <c r="C12" s="15" t="s">
        <v>71</v>
      </c>
      <c r="D12" s="15" t="s">
        <v>72</v>
      </c>
      <c r="E12" s="15" t="s">
        <v>76</v>
      </c>
      <c r="F12" s="5" t="s">
        <v>92</v>
      </c>
      <c r="G12" s="15" t="s">
        <v>93</v>
      </c>
      <c r="H12" s="15" t="s">
        <v>94</v>
      </c>
      <c r="I12" s="2" t="s">
        <v>96</v>
      </c>
      <c r="J12" s="2" t="s">
        <v>99</v>
      </c>
      <c r="K12" s="31" t="s">
        <v>100</v>
      </c>
      <c r="L12" s="31" t="s">
        <v>101</v>
      </c>
      <c r="M12" s="15" t="s">
        <v>102</v>
      </c>
      <c r="N12" s="31"/>
      <c r="O12" s="15" t="s">
        <v>83</v>
      </c>
      <c r="P12" s="15" t="s">
        <v>84</v>
      </c>
      <c r="Q12" s="15"/>
      <c r="R12" s="15"/>
      <c r="S12" s="13" t="s">
        <v>57</v>
      </c>
      <c r="T12" s="13" t="s">
        <v>57</v>
      </c>
      <c r="U12" s="13" t="s">
        <v>57</v>
      </c>
      <c r="V12" s="32" t="s">
        <v>60</v>
      </c>
      <c r="W12" s="32" t="s">
        <v>61</v>
      </c>
      <c r="X12" s="32" t="s">
        <v>62</v>
      </c>
      <c r="Y12" s="33" t="s">
        <v>57</v>
      </c>
      <c r="Z12" s="13" t="s">
        <v>57</v>
      </c>
      <c r="AA12" s="20"/>
      <c r="AB12" s="19"/>
      <c r="AC12" s="19"/>
      <c r="AD12" s="19"/>
      <c r="AE12" s="20"/>
      <c r="AF12" s="20"/>
      <c r="AG12" s="20"/>
      <c r="AH12" s="20"/>
      <c r="AI12" s="20"/>
      <c r="AJ12" s="20"/>
      <c r="AK12" s="20"/>
    </row>
    <row r="13" spans="1:66" ht="14.5" x14ac:dyDescent="0.35">
      <c r="A13" s="3">
        <v>10</v>
      </c>
      <c r="B13" s="13" t="s">
        <v>50</v>
      </c>
      <c r="C13" s="13" t="s">
        <v>85</v>
      </c>
      <c r="D13" t="s">
        <v>73</v>
      </c>
      <c r="E13" t="s">
        <v>173</v>
      </c>
      <c r="F13"/>
      <c r="G13"/>
      <c r="H13" s="1"/>
      <c r="I13" t="s">
        <v>168</v>
      </c>
      <c r="J13" t="s">
        <v>169</v>
      </c>
      <c r="K13" s="76">
        <f>S8</f>
        <v>1362669.7000000002</v>
      </c>
      <c r="L13" s="76">
        <f>S9</f>
        <v>187651.99999999997</v>
      </c>
      <c r="M13" s="76">
        <f>S10</f>
        <v>1550321.7000000002</v>
      </c>
      <c r="N13" s="34"/>
      <c r="O13" t="s">
        <v>179</v>
      </c>
      <c r="P13" s="34"/>
      <c r="Q13" s="1"/>
      <c r="R13" s="1"/>
      <c r="S13" s="13" t="s">
        <v>57</v>
      </c>
      <c r="T13" s="13" t="s">
        <v>57</v>
      </c>
      <c r="U13" s="13" t="s">
        <v>57</v>
      </c>
      <c r="V13" s="35" t="e">
        <f>(U3*#REF!)</f>
        <v>#REF!</v>
      </c>
      <c r="W13" s="35" t="e">
        <f>(U3*O3)</f>
        <v>#VALUE!</v>
      </c>
      <c r="X13" s="35">
        <f>N3</f>
        <v>51840</v>
      </c>
      <c r="Y13" s="13" t="s">
        <v>57</v>
      </c>
      <c r="Z13" s="13" t="s">
        <v>57</v>
      </c>
      <c r="AA13" s="20"/>
      <c r="AB13" s="19"/>
      <c r="AC13" s="19"/>
      <c r="AD13" s="19"/>
      <c r="AE13" s="20"/>
      <c r="AF13" s="20"/>
      <c r="AG13" s="20"/>
      <c r="AH13" s="66"/>
      <c r="AI13" s="66"/>
      <c r="AJ13" s="20"/>
      <c r="AK13" s="20"/>
    </row>
    <row r="14" spans="1:66" x14ac:dyDescent="0.3">
      <c r="A14" s="3">
        <v>11</v>
      </c>
      <c r="B14" s="13" t="s">
        <v>57</v>
      </c>
      <c r="C14" s="13" t="s">
        <v>57</v>
      </c>
      <c r="D14" s="13" t="s">
        <v>57</v>
      </c>
      <c r="E14" s="13" t="s">
        <v>57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"/>
      <c r="Q14" s="1"/>
      <c r="R14" s="1"/>
      <c r="S14" s="13" t="s">
        <v>57</v>
      </c>
      <c r="T14" s="13" t="s">
        <v>57</v>
      </c>
      <c r="U14" s="13" t="s">
        <v>57</v>
      </c>
      <c r="V14" s="35" t="e">
        <f>(U4*#REF!)</f>
        <v>#REF!</v>
      </c>
      <c r="W14" s="35" t="e">
        <f>(U4*O4)</f>
        <v>#VALUE!</v>
      </c>
      <c r="X14" s="35">
        <f t="shared" ref="X14:X17" si="7">N4</f>
        <v>86302.5</v>
      </c>
      <c r="Y14" s="13" t="s">
        <v>57</v>
      </c>
      <c r="Z14" s="13" t="s">
        <v>57</v>
      </c>
      <c r="AA14" s="20"/>
      <c r="AB14" s="19"/>
      <c r="AC14" s="19"/>
      <c r="AD14" s="19"/>
      <c r="AE14" s="20"/>
      <c r="AF14" s="20"/>
      <c r="AG14" s="20"/>
      <c r="AH14" s="20"/>
      <c r="AI14" s="20"/>
      <c r="AJ14" s="20"/>
      <c r="AK14" s="20"/>
    </row>
    <row r="15" spans="1:66" ht="14.5" x14ac:dyDescent="0.35">
      <c r="A15" s="3">
        <v>12</v>
      </c>
      <c r="B15" s="13" t="s">
        <v>57</v>
      </c>
      <c r="C15" s="13" t="s">
        <v>57</v>
      </c>
      <c r="D15" s="13" t="s">
        <v>57</v>
      </c>
      <c r="E15" s="13" t="s">
        <v>57</v>
      </c>
      <c r="F15" s="13"/>
      <c r="G15" s="13"/>
      <c r="H15" s="13"/>
      <c r="I15" s="13"/>
      <c r="J15" s="13"/>
      <c r="K15" s="13"/>
      <c r="L15" s="13"/>
      <c r="M15" s="13"/>
      <c r="N15" s="13"/>
      <c r="O15" t="s">
        <v>189</v>
      </c>
      <c r="P15" s="1"/>
      <c r="Q15" s="1"/>
      <c r="R15" s="1"/>
      <c r="S15" s="13" t="s">
        <v>57</v>
      </c>
      <c r="T15" s="13" t="s">
        <v>57</v>
      </c>
      <c r="U15" s="13" t="s">
        <v>57</v>
      </c>
      <c r="V15" s="35" t="e">
        <f>(U5*#REF!)</f>
        <v>#REF!</v>
      </c>
      <c r="W15" s="35" t="e">
        <f>(U5*O5)</f>
        <v>#VALUE!</v>
      </c>
      <c r="X15" s="35">
        <f t="shared" si="7"/>
        <v>28128.67</v>
      </c>
      <c r="Y15" s="13" t="s">
        <v>57</v>
      </c>
      <c r="Z15" s="13" t="s">
        <v>57</v>
      </c>
      <c r="AA15" s="20"/>
      <c r="AB15" s="19"/>
      <c r="AC15" s="19"/>
      <c r="AD15" s="67"/>
      <c r="AE15" s="20"/>
      <c r="AF15" s="20"/>
      <c r="AG15" s="20"/>
      <c r="AH15" s="20"/>
      <c r="AI15" s="20"/>
      <c r="AJ15" s="20"/>
      <c r="AK15" s="20"/>
    </row>
    <row r="16" spans="1:66" s="14" customFormat="1" x14ac:dyDescent="0.3">
      <c r="A16" s="3">
        <v>13</v>
      </c>
      <c r="B16" s="13" t="s">
        <v>57</v>
      </c>
      <c r="C16" s="13" t="s">
        <v>57</v>
      </c>
      <c r="D16" s="13" t="s">
        <v>57</v>
      </c>
      <c r="E16" s="13" t="s">
        <v>57</v>
      </c>
      <c r="F16" s="13"/>
      <c r="G16" s="13"/>
      <c r="H16" s="1"/>
      <c r="I16" s="1"/>
      <c r="J16" s="37"/>
      <c r="K16" s="1"/>
      <c r="L16" s="34"/>
      <c r="M16" s="38"/>
      <c r="N16" s="34"/>
      <c r="O16" s="34"/>
      <c r="P16" s="1"/>
      <c r="Q16" s="1"/>
      <c r="R16" s="1"/>
      <c r="S16" s="39" t="s">
        <v>57</v>
      </c>
      <c r="T16" s="39" t="s">
        <v>57</v>
      </c>
      <c r="U16" s="13" t="s">
        <v>57</v>
      </c>
      <c r="V16" s="35" t="e">
        <f>(U6*#REF!)</f>
        <v>#REF!</v>
      </c>
      <c r="W16" s="35" t="e">
        <f>(U6*O6)</f>
        <v>#VALUE!</v>
      </c>
      <c r="X16" s="35">
        <f t="shared" si="7"/>
        <v>158.83000000000001</v>
      </c>
      <c r="Y16" s="13" t="s">
        <v>57</v>
      </c>
      <c r="Z16" s="40" t="s">
        <v>57</v>
      </c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9"/>
    </row>
    <row r="17" spans="1:37" x14ac:dyDescent="0.3">
      <c r="A17" s="3">
        <v>14</v>
      </c>
      <c r="B17" s="4" t="s">
        <v>45</v>
      </c>
      <c r="C17" s="4" t="s">
        <v>57</v>
      </c>
      <c r="D17" s="4" t="s">
        <v>57</v>
      </c>
      <c r="E17" s="4" t="s">
        <v>57</v>
      </c>
      <c r="F17" s="75">
        <f>M8</f>
        <v>1362669.7</v>
      </c>
      <c r="G17" s="73">
        <f>M9</f>
        <v>187651.99999999997</v>
      </c>
      <c r="H17" s="74">
        <f>M10</f>
        <v>1550321.7</v>
      </c>
      <c r="I17" s="2"/>
      <c r="J17" s="30"/>
      <c r="K17" s="2">
        <f>SUM(K13:K16)</f>
        <v>1362669.7000000002</v>
      </c>
      <c r="L17" s="2">
        <f>SUM(L13:L16)</f>
        <v>187651.99999999997</v>
      </c>
      <c r="M17" s="2">
        <f>SUM(M13:M16)</f>
        <v>1550321.7000000002</v>
      </c>
      <c r="N17" s="2"/>
      <c r="O17" s="2"/>
      <c r="P17" s="2"/>
      <c r="Q17" s="2"/>
      <c r="R17" s="2"/>
      <c r="S17" s="13" t="s">
        <v>57</v>
      </c>
      <c r="T17" s="13" t="s">
        <v>57</v>
      </c>
      <c r="U17" s="36" t="s">
        <v>57</v>
      </c>
      <c r="V17" s="35" t="e">
        <f>(U7*#REF!)</f>
        <v>#REF!</v>
      </c>
      <c r="W17" s="35" t="e">
        <f>(U7*O7)</f>
        <v>#VALUE!</v>
      </c>
      <c r="X17" s="35">
        <f t="shared" si="7"/>
        <v>21222</v>
      </c>
      <c r="Y17" s="13" t="s">
        <v>57</v>
      </c>
      <c r="Z17" s="13" t="s">
        <v>57</v>
      </c>
      <c r="AA17" s="13" t="s">
        <v>57</v>
      </c>
      <c r="AB17" s="13" t="s">
        <v>57</v>
      </c>
      <c r="AC17" s="13" t="s">
        <v>57</v>
      </c>
      <c r="AD17" s="13" t="s">
        <v>57</v>
      </c>
      <c r="AE17" s="13" t="s">
        <v>57</v>
      </c>
      <c r="AF17" s="13" t="s">
        <v>57</v>
      </c>
      <c r="AG17" s="13" t="s">
        <v>57</v>
      </c>
      <c r="AH17" s="13" t="s">
        <v>57</v>
      </c>
      <c r="AI17" s="13" t="s">
        <v>57</v>
      </c>
      <c r="AJ17" s="13" t="s">
        <v>57</v>
      </c>
      <c r="AK17" s="41" t="s">
        <v>57</v>
      </c>
    </row>
    <row r="18" spans="1:37" x14ac:dyDescent="0.3">
      <c r="A18" s="3">
        <v>15</v>
      </c>
      <c r="B18" s="13" t="s">
        <v>57</v>
      </c>
      <c r="C18" s="13" t="s">
        <v>57</v>
      </c>
      <c r="D18" s="13" t="s">
        <v>57</v>
      </c>
      <c r="E18" s="13" t="s">
        <v>57</v>
      </c>
      <c r="F18" s="13" t="s">
        <v>57</v>
      </c>
      <c r="G18" s="13" t="s">
        <v>57</v>
      </c>
      <c r="H18" s="13" t="s">
        <v>57</v>
      </c>
      <c r="I18" s="13" t="s">
        <v>57</v>
      </c>
      <c r="J18" s="28" t="s">
        <v>57</v>
      </c>
      <c r="K18" s="13" t="s">
        <v>57</v>
      </c>
      <c r="L18" s="13" t="s">
        <v>57</v>
      </c>
      <c r="M18" s="13" t="s">
        <v>57</v>
      </c>
      <c r="N18" s="13" t="s">
        <v>57</v>
      </c>
      <c r="O18" s="13" t="s">
        <v>57</v>
      </c>
      <c r="P18" s="13" t="s">
        <v>57</v>
      </c>
      <c r="Q18" s="13" t="s">
        <v>57</v>
      </c>
      <c r="R18" s="13" t="s">
        <v>57</v>
      </c>
      <c r="S18" s="13" t="s">
        <v>57</v>
      </c>
      <c r="T18" s="13" t="s">
        <v>57</v>
      </c>
      <c r="U18" s="13" t="s">
        <v>57</v>
      </c>
      <c r="V18" s="35" t="s">
        <v>57</v>
      </c>
      <c r="W18" s="35" t="s">
        <v>57</v>
      </c>
      <c r="X18" s="35" t="s">
        <v>57</v>
      </c>
      <c r="Y18" s="13" t="s">
        <v>57</v>
      </c>
      <c r="Z18" s="13" t="s">
        <v>57</v>
      </c>
      <c r="AA18" s="13" t="s">
        <v>57</v>
      </c>
      <c r="AB18" s="13" t="s">
        <v>57</v>
      </c>
      <c r="AC18" s="13" t="s">
        <v>57</v>
      </c>
      <c r="AD18" s="13" t="s">
        <v>57</v>
      </c>
      <c r="AE18" s="13" t="s">
        <v>57</v>
      </c>
      <c r="AF18" s="13" t="s">
        <v>57</v>
      </c>
      <c r="AG18" s="13" t="s">
        <v>57</v>
      </c>
      <c r="AH18" s="13" t="s">
        <v>57</v>
      </c>
      <c r="AI18" s="13" t="s">
        <v>57</v>
      </c>
      <c r="AJ18" s="13" t="s">
        <v>57</v>
      </c>
      <c r="AK18" s="41" t="s">
        <v>57</v>
      </c>
    </row>
    <row r="19" spans="1:37" x14ac:dyDescent="0.3">
      <c r="A19" s="3">
        <v>16</v>
      </c>
      <c r="B19" s="13" t="s">
        <v>57</v>
      </c>
      <c r="C19" s="13" t="s">
        <v>57</v>
      </c>
      <c r="D19" s="13" t="s">
        <v>57</v>
      </c>
      <c r="E19" s="13" t="s">
        <v>57</v>
      </c>
      <c r="F19" s="13" t="s">
        <v>57</v>
      </c>
      <c r="G19" s="13" t="s">
        <v>57</v>
      </c>
      <c r="H19" s="13" t="s">
        <v>57</v>
      </c>
      <c r="I19" s="13" t="s">
        <v>57</v>
      </c>
      <c r="J19" s="28" t="s">
        <v>57</v>
      </c>
      <c r="K19" s="13" t="s">
        <v>57</v>
      </c>
      <c r="L19" s="13" t="s">
        <v>57</v>
      </c>
      <c r="M19" s="13" t="s">
        <v>57</v>
      </c>
      <c r="N19" s="13" t="s">
        <v>57</v>
      </c>
      <c r="O19" s="13" t="s">
        <v>57</v>
      </c>
      <c r="P19" s="13" t="s">
        <v>57</v>
      </c>
      <c r="Q19" s="13" t="s">
        <v>57</v>
      </c>
      <c r="R19" s="13" t="s">
        <v>57</v>
      </c>
      <c r="S19" s="13" t="s">
        <v>57</v>
      </c>
      <c r="T19" s="13" t="s">
        <v>57</v>
      </c>
      <c r="U19" s="13" t="s">
        <v>57</v>
      </c>
      <c r="V19" s="35" t="s">
        <v>57</v>
      </c>
      <c r="W19" s="35" t="s">
        <v>57</v>
      </c>
      <c r="X19" s="35" t="s">
        <v>57</v>
      </c>
      <c r="Y19" s="13" t="s">
        <v>57</v>
      </c>
      <c r="Z19" s="13" t="s">
        <v>57</v>
      </c>
      <c r="AA19" s="13" t="s">
        <v>57</v>
      </c>
      <c r="AB19" s="13" t="s">
        <v>57</v>
      </c>
      <c r="AC19" s="13" t="s">
        <v>57</v>
      </c>
      <c r="AD19" s="13" t="s">
        <v>57</v>
      </c>
      <c r="AE19" s="13" t="s">
        <v>57</v>
      </c>
      <c r="AF19" s="13" t="s">
        <v>57</v>
      </c>
      <c r="AG19" s="13" t="s">
        <v>57</v>
      </c>
      <c r="AH19" s="13" t="s">
        <v>57</v>
      </c>
      <c r="AI19" s="13" t="s">
        <v>57</v>
      </c>
      <c r="AJ19" s="13" t="s">
        <v>57</v>
      </c>
      <c r="AK19" s="41" t="s">
        <v>57</v>
      </c>
    </row>
    <row r="20" spans="1:37" x14ac:dyDescent="0.3">
      <c r="A20" s="3">
        <v>17</v>
      </c>
      <c r="B20" s="13" t="s">
        <v>57</v>
      </c>
      <c r="C20" s="13" t="s">
        <v>57</v>
      </c>
      <c r="D20" s="13" t="s">
        <v>57</v>
      </c>
      <c r="E20" s="13" t="s">
        <v>57</v>
      </c>
      <c r="F20" s="13" t="s">
        <v>57</v>
      </c>
      <c r="G20" s="13" t="s">
        <v>57</v>
      </c>
      <c r="H20" s="13" t="s">
        <v>57</v>
      </c>
      <c r="I20" s="13" t="s">
        <v>57</v>
      </c>
      <c r="J20" s="28" t="s">
        <v>57</v>
      </c>
      <c r="K20" s="13" t="s">
        <v>57</v>
      </c>
      <c r="L20" s="13" t="s">
        <v>57</v>
      </c>
      <c r="M20" s="13" t="s">
        <v>57</v>
      </c>
      <c r="N20" s="13" t="s">
        <v>57</v>
      </c>
      <c r="O20" s="13" t="s">
        <v>57</v>
      </c>
      <c r="P20" s="13" t="s">
        <v>57</v>
      </c>
      <c r="Q20" s="13" t="s">
        <v>57</v>
      </c>
      <c r="R20" s="13" t="s">
        <v>57</v>
      </c>
      <c r="S20" s="13" t="s">
        <v>57</v>
      </c>
      <c r="T20" s="13" t="s">
        <v>57</v>
      </c>
      <c r="U20" s="13" t="s">
        <v>57</v>
      </c>
      <c r="V20" s="35" t="s">
        <v>57</v>
      </c>
      <c r="W20" s="35" t="s">
        <v>57</v>
      </c>
      <c r="X20" s="35" t="s">
        <v>57</v>
      </c>
      <c r="Y20" s="13" t="s">
        <v>57</v>
      </c>
      <c r="Z20" s="13" t="s">
        <v>57</v>
      </c>
      <c r="AA20" s="13" t="s">
        <v>57</v>
      </c>
      <c r="AB20" s="13" t="s">
        <v>57</v>
      </c>
      <c r="AC20" s="13" t="s">
        <v>57</v>
      </c>
      <c r="AD20" s="13" t="s">
        <v>57</v>
      </c>
      <c r="AE20" s="13" t="s">
        <v>57</v>
      </c>
      <c r="AF20" s="13" t="s">
        <v>57</v>
      </c>
      <c r="AG20" s="13" t="s">
        <v>57</v>
      </c>
      <c r="AH20" s="13" t="s">
        <v>57</v>
      </c>
      <c r="AI20" s="13" t="s">
        <v>57</v>
      </c>
      <c r="AJ20" s="13" t="s">
        <v>57</v>
      </c>
      <c r="AK20" s="41" t="s">
        <v>57</v>
      </c>
    </row>
    <row r="21" spans="1:37" x14ac:dyDescent="0.3">
      <c r="A21" s="3">
        <v>18</v>
      </c>
      <c r="B21" s="13" t="s">
        <v>57</v>
      </c>
      <c r="C21" s="13" t="s">
        <v>57</v>
      </c>
      <c r="D21" s="13" t="s">
        <v>57</v>
      </c>
      <c r="E21" s="13" t="s">
        <v>57</v>
      </c>
      <c r="F21" s="13" t="s">
        <v>57</v>
      </c>
      <c r="G21" s="13" t="s">
        <v>57</v>
      </c>
      <c r="H21" s="13" t="s">
        <v>57</v>
      </c>
      <c r="I21" s="13" t="s">
        <v>57</v>
      </c>
      <c r="J21" s="28" t="s">
        <v>57</v>
      </c>
      <c r="K21" s="13" t="s">
        <v>57</v>
      </c>
      <c r="L21" s="13" t="s">
        <v>57</v>
      </c>
      <c r="M21" s="13" t="s">
        <v>57</v>
      </c>
      <c r="N21" s="13" t="s">
        <v>57</v>
      </c>
      <c r="O21" s="13" t="s">
        <v>57</v>
      </c>
      <c r="P21" s="13" t="s">
        <v>57</v>
      </c>
      <c r="Q21" s="13" t="s">
        <v>57</v>
      </c>
      <c r="R21" s="13" t="s">
        <v>57</v>
      </c>
      <c r="S21" s="13" t="s">
        <v>57</v>
      </c>
      <c r="T21" s="13" t="s">
        <v>57</v>
      </c>
      <c r="U21" s="13" t="s">
        <v>57</v>
      </c>
      <c r="V21" s="35" t="s">
        <v>57</v>
      </c>
      <c r="W21" s="35" t="s">
        <v>57</v>
      </c>
      <c r="X21" s="35">
        <f>SUM(X13:X20)</f>
        <v>187651.99999999997</v>
      </c>
      <c r="Y21" s="13" t="s">
        <v>57</v>
      </c>
      <c r="Z21" s="13" t="s">
        <v>57</v>
      </c>
      <c r="AA21" s="13" t="s">
        <v>57</v>
      </c>
      <c r="AB21" s="13" t="s">
        <v>57</v>
      </c>
      <c r="AC21" s="13" t="s">
        <v>57</v>
      </c>
      <c r="AD21" s="13" t="s">
        <v>57</v>
      </c>
      <c r="AE21" s="13" t="s">
        <v>57</v>
      </c>
      <c r="AF21" s="13" t="s">
        <v>57</v>
      </c>
      <c r="AG21" s="13" t="s">
        <v>57</v>
      </c>
      <c r="AH21" s="13" t="s">
        <v>57</v>
      </c>
      <c r="AI21" s="13" t="s">
        <v>57</v>
      </c>
      <c r="AJ21" s="13" t="s">
        <v>57</v>
      </c>
      <c r="AK21" s="41" t="s">
        <v>57</v>
      </c>
    </row>
    <row r="22" spans="1:37" x14ac:dyDescent="0.3">
      <c r="A22" s="3">
        <v>19</v>
      </c>
      <c r="B22" s="43" t="s">
        <v>144</v>
      </c>
      <c r="C22" s="44" t="s">
        <v>57</v>
      </c>
      <c r="D22" s="43" t="s">
        <v>63</v>
      </c>
      <c r="E22" s="44" t="s">
        <v>57</v>
      </c>
      <c r="F22" s="43" t="s">
        <v>146</v>
      </c>
      <c r="G22" s="44"/>
      <c r="H22" s="13" t="s">
        <v>57</v>
      </c>
      <c r="I22" s="13" t="s">
        <v>57</v>
      </c>
      <c r="J22" s="13" t="s">
        <v>57</v>
      </c>
      <c r="K22" s="13" t="s">
        <v>57</v>
      </c>
      <c r="L22" s="13" t="s">
        <v>57</v>
      </c>
      <c r="M22" s="13" t="s">
        <v>57</v>
      </c>
      <c r="N22" s="13" t="s">
        <v>57</v>
      </c>
      <c r="O22" s="13" t="s">
        <v>57</v>
      </c>
      <c r="P22" s="13" t="s">
        <v>57</v>
      </c>
      <c r="Q22" s="13" t="s">
        <v>57</v>
      </c>
      <c r="R22" s="13" t="s">
        <v>57</v>
      </c>
      <c r="S22" s="13" t="s">
        <v>57</v>
      </c>
      <c r="T22" s="13" t="s">
        <v>57</v>
      </c>
      <c r="U22" s="13" t="s">
        <v>57</v>
      </c>
      <c r="V22" s="13" t="s">
        <v>57</v>
      </c>
      <c r="W22" s="13" t="s">
        <v>57</v>
      </c>
      <c r="X22" s="13" t="s">
        <v>57</v>
      </c>
      <c r="Y22" s="13" t="s">
        <v>57</v>
      </c>
      <c r="Z22" s="13" t="s">
        <v>57</v>
      </c>
      <c r="AA22" s="13" t="s">
        <v>57</v>
      </c>
      <c r="AB22" s="13" t="s">
        <v>57</v>
      </c>
      <c r="AC22" s="13" t="s">
        <v>57</v>
      </c>
      <c r="AD22" s="13" t="s">
        <v>57</v>
      </c>
      <c r="AE22" s="13" t="s">
        <v>57</v>
      </c>
      <c r="AF22" s="13" t="s">
        <v>57</v>
      </c>
      <c r="AG22" s="13" t="s">
        <v>57</v>
      </c>
      <c r="AH22" s="13" t="s">
        <v>57</v>
      </c>
      <c r="AI22" s="13" t="s">
        <v>57</v>
      </c>
      <c r="AJ22" s="13" t="s">
        <v>57</v>
      </c>
      <c r="AK22" s="13" t="s">
        <v>57</v>
      </c>
    </row>
    <row r="23" spans="1:37" x14ac:dyDescent="0.3">
      <c r="A23" s="3">
        <v>20</v>
      </c>
      <c r="B23" s="42" t="s">
        <v>64</v>
      </c>
      <c r="C23" s="42" t="s">
        <v>65</v>
      </c>
      <c r="D23" s="42" t="s">
        <v>64</v>
      </c>
      <c r="E23" s="42" t="s">
        <v>65</v>
      </c>
      <c r="F23" s="42" t="s">
        <v>64</v>
      </c>
      <c r="G23" s="42" t="s">
        <v>65</v>
      </c>
      <c r="H23" s="13" t="s">
        <v>57</v>
      </c>
      <c r="I23" s="13" t="s">
        <v>57</v>
      </c>
      <c r="J23" s="13" t="s">
        <v>57</v>
      </c>
      <c r="K23" s="13" t="s">
        <v>57</v>
      </c>
      <c r="L23" s="13" t="s">
        <v>57</v>
      </c>
      <c r="M23" s="13" t="s">
        <v>57</v>
      </c>
      <c r="N23" s="13" t="s">
        <v>57</v>
      </c>
      <c r="O23" s="13" t="s">
        <v>57</v>
      </c>
      <c r="P23" s="13" t="s">
        <v>57</v>
      </c>
      <c r="Q23" s="13" t="s">
        <v>57</v>
      </c>
      <c r="R23" s="13" t="s">
        <v>57</v>
      </c>
      <c r="S23" s="13" t="s">
        <v>57</v>
      </c>
      <c r="T23" s="13" t="s">
        <v>57</v>
      </c>
      <c r="U23" s="13" t="s">
        <v>57</v>
      </c>
      <c r="V23" s="13" t="s">
        <v>57</v>
      </c>
      <c r="W23" s="13" t="s">
        <v>57</v>
      </c>
      <c r="X23" s="13" t="s">
        <v>57</v>
      </c>
      <c r="Y23" s="13" t="s">
        <v>57</v>
      </c>
      <c r="Z23" s="13" t="s">
        <v>57</v>
      </c>
      <c r="AA23" s="13" t="s">
        <v>57</v>
      </c>
      <c r="AB23" s="13" t="s">
        <v>57</v>
      </c>
      <c r="AC23" s="13" t="s">
        <v>57</v>
      </c>
      <c r="AD23" s="13" t="s">
        <v>57</v>
      </c>
      <c r="AE23" s="13" t="s">
        <v>57</v>
      </c>
      <c r="AF23" s="13" t="s">
        <v>57</v>
      </c>
      <c r="AG23" s="13" t="s">
        <v>57</v>
      </c>
      <c r="AH23" s="13" t="s">
        <v>57</v>
      </c>
      <c r="AI23" s="13" t="s">
        <v>57</v>
      </c>
      <c r="AJ23" s="13" t="s">
        <v>57</v>
      </c>
      <c r="AK23" s="13" t="s">
        <v>57</v>
      </c>
    </row>
    <row r="24" spans="1:37" x14ac:dyDescent="0.3">
      <c r="A24" s="3">
        <v>21</v>
      </c>
      <c r="B24" s="103" t="s">
        <v>166</v>
      </c>
      <c r="C24" s="24" t="s">
        <v>138</v>
      </c>
      <c r="D24" s="24" t="s">
        <v>142</v>
      </c>
      <c r="E24" s="24" t="s">
        <v>138</v>
      </c>
      <c r="F24" s="103" t="s">
        <v>167</v>
      </c>
      <c r="G24" s="24" t="s">
        <v>138</v>
      </c>
      <c r="H24" s="13" t="s">
        <v>57</v>
      </c>
      <c r="I24" s="13" t="s">
        <v>57</v>
      </c>
      <c r="J24" s="13" t="s">
        <v>57</v>
      </c>
      <c r="K24" s="13" t="s">
        <v>57</v>
      </c>
      <c r="L24" s="13" t="s">
        <v>57</v>
      </c>
      <c r="M24" s="13" t="s">
        <v>57</v>
      </c>
      <c r="N24" s="13" t="s">
        <v>57</v>
      </c>
      <c r="O24" s="13" t="s">
        <v>57</v>
      </c>
      <c r="P24" s="13" t="s">
        <v>57</v>
      </c>
      <c r="Q24" s="13" t="s">
        <v>57</v>
      </c>
      <c r="R24" s="13" t="s">
        <v>57</v>
      </c>
      <c r="S24" s="13" t="s">
        <v>57</v>
      </c>
      <c r="T24" s="13" t="s">
        <v>57</v>
      </c>
      <c r="U24" s="13" t="s">
        <v>57</v>
      </c>
      <c r="V24" s="13" t="s">
        <v>57</v>
      </c>
      <c r="W24" s="13" t="s">
        <v>57</v>
      </c>
      <c r="X24" s="13" t="s">
        <v>57</v>
      </c>
      <c r="Y24" s="13" t="s">
        <v>57</v>
      </c>
      <c r="Z24" s="13" t="s">
        <v>57</v>
      </c>
      <c r="AA24" s="13" t="s">
        <v>57</v>
      </c>
      <c r="AB24" s="13" t="s">
        <v>57</v>
      </c>
      <c r="AC24" s="13" t="s">
        <v>57</v>
      </c>
      <c r="AD24" s="13" t="s">
        <v>57</v>
      </c>
      <c r="AE24" s="13" t="s">
        <v>57</v>
      </c>
      <c r="AF24" s="13" t="s">
        <v>57</v>
      </c>
      <c r="AG24" s="13" t="s">
        <v>57</v>
      </c>
      <c r="AH24" s="13" t="s">
        <v>57</v>
      </c>
      <c r="AI24" s="13" t="s">
        <v>57</v>
      </c>
      <c r="AJ24" s="13" t="s">
        <v>57</v>
      </c>
      <c r="AK24" s="13" t="s">
        <v>57</v>
      </c>
    </row>
    <row r="25" spans="1:37" x14ac:dyDescent="0.3">
      <c r="A25" s="3">
        <v>22</v>
      </c>
      <c r="B25" s="103" t="s">
        <v>167</v>
      </c>
      <c r="C25" s="24" t="s">
        <v>140</v>
      </c>
      <c r="D25" s="24" t="s">
        <v>141</v>
      </c>
      <c r="E25" s="24" t="s">
        <v>140</v>
      </c>
      <c r="F25" s="103" t="s">
        <v>166</v>
      </c>
      <c r="G25" s="24" t="s">
        <v>140</v>
      </c>
      <c r="H25" s="13" t="s">
        <v>57</v>
      </c>
      <c r="I25" s="13" t="s">
        <v>57</v>
      </c>
      <c r="J25" s="13" t="s">
        <v>57</v>
      </c>
      <c r="K25" s="13" t="s">
        <v>57</v>
      </c>
      <c r="L25" s="13" t="s">
        <v>57</v>
      </c>
      <c r="M25" s="13" t="s">
        <v>57</v>
      </c>
      <c r="N25" s="13" t="s">
        <v>57</v>
      </c>
      <c r="O25" s="13" t="s">
        <v>57</v>
      </c>
      <c r="P25" s="13" t="s">
        <v>57</v>
      </c>
      <c r="Q25" s="13" t="s">
        <v>57</v>
      </c>
      <c r="R25" s="13" t="s">
        <v>57</v>
      </c>
      <c r="S25" s="13" t="s">
        <v>57</v>
      </c>
      <c r="T25" s="13" t="s">
        <v>57</v>
      </c>
      <c r="U25" s="13" t="s">
        <v>57</v>
      </c>
      <c r="V25" s="13" t="s">
        <v>57</v>
      </c>
      <c r="W25" s="13" t="s">
        <v>57</v>
      </c>
      <c r="X25" s="13" t="s">
        <v>57</v>
      </c>
      <c r="Y25" s="13" t="s">
        <v>57</v>
      </c>
      <c r="Z25" s="13" t="s">
        <v>57</v>
      </c>
      <c r="AA25" s="13" t="s">
        <v>57</v>
      </c>
      <c r="AB25" s="13" t="s">
        <v>57</v>
      </c>
      <c r="AC25" s="13" t="s">
        <v>57</v>
      </c>
      <c r="AD25" s="13" t="s">
        <v>57</v>
      </c>
      <c r="AE25" s="13" t="s">
        <v>57</v>
      </c>
      <c r="AF25" s="13" t="s">
        <v>57</v>
      </c>
      <c r="AG25" s="13" t="s">
        <v>57</v>
      </c>
      <c r="AH25" s="13" t="s">
        <v>57</v>
      </c>
      <c r="AI25" s="13" t="s">
        <v>57</v>
      </c>
      <c r="AJ25" s="13" t="s">
        <v>57</v>
      </c>
      <c r="AK25" s="13" t="s">
        <v>57</v>
      </c>
    </row>
    <row r="26" spans="1:37" x14ac:dyDescent="0.3">
      <c r="A26" s="3">
        <v>23</v>
      </c>
      <c r="B26" s="24" t="s">
        <v>57</v>
      </c>
      <c r="C26" s="24" t="s">
        <v>57</v>
      </c>
      <c r="D26" s="45"/>
      <c r="E26" s="24" t="s">
        <v>138</v>
      </c>
      <c r="F26" s="24"/>
      <c r="G26" s="24"/>
      <c r="H26" s="13" t="s">
        <v>57</v>
      </c>
      <c r="I26" s="13" t="s">
        <v>57</v>
      </c>
      <c r="J26" s="13" t="s">
        <v>57</v>
      </c>
      <c r="K26" s="13" t="s">
        <v>57</v>
      </c>
      <c r="L26" s="13" t="s">
        <v>57</v>
      </c>
      <c r="M26" s="13" t="s">
        <v>57</v>
      </c>
      <c r="N26" s="13" t="s">
        <v>57</v>
      </c>
      <c r="O26" s="13" t="s">
        <v>57</v>
      </c>
      <c r="P26" s="13" t="s">
        <v>57</v>
      </c>
      <c r="Q26" s="13" t="s">
        <v>57</v>
      </c>
      <c r="R26" s="13" t="s">
        <v>57</v>
      </c>
      <c r="S26" s="13" t="s">
        <v>57</v>
      </c>
      <c r="T26" s="13" t="s">
        <v>57</v>
      </c>
      <c r="U26" s="13" t="s">
        <v>57</v>
      </c>
      <c r="V26" s="13" t="s">
        <v>57</v>
      </c>
      <c r="W26" s="13" t="s">
        <v>57</v>
      </c>
      <c r="X26" s="13" t="s">
        <v>57</v>
      </c>
      <c r="Y26" s="13" t="s">
        <v>57</v>
      </c>
      <c r="Z26" s="13" t="s">
        <v>57</v>
      </c>
      <c r="AA26" s="13" t="s">
        <v>57</v>
      </c>
      <c r="AB26" s="13" t="s">
        <v>57</v>
      </c>
      <c r="AC26" s="13" t="s">
        <v>57</v>
      </c>
      <c r="AD26" s="13" t="s">
        <v>57</v>
      </c>
      <c r="AE26" s="13" t="s">
        <v>57</v>
      </c>
      <c r="AF26" s="13" t="s">
        <v>57</v>
      </c>
      <c r="AG26" s="13" t="s">
        <v>57</v>
      </c>
      <c r="AH26" s="13" t="s">
        <v>57</v>
      </c>
      <c r="AI26" s="13" t="s">
        <v>57</v>
      </c>
      <c r="AJ26" s="13" t="s">
        <v>57</v>
      </c>
      <c r="AK26" s="13" t="s">
        <v>57</v>
      </c>
    </row>
    <row r="27" spans="1:37" x14ac:dyDescent="0.3">
      <c r="A27" s="3">
        <v>24</v>
      </c>
      <c r="B27" s="24" t="s">
        <v>57</v>
      </c>
      <c r="C27" s="24" t="s">
        <v>57</v>
      </c>
      <c r="D27" s="46" t="s">
        <v>57</v>
      </c>
      <c r="E27" s="24" t="s">
        <v>57</v>
      </c>
      <c r="F27" s="24"/>
      <c r="G27" s="24"/>
      <c r="H27" s="13" t="s">
        <v>57</v>
      </c>
      <c r="I27" s="13" t="s">
        <v>57</v>
      </c>
      <c r="J27" s="13" t="s">
        <v>57</v>
      </c>
      <c r="K27" s="13" t="s">
        <v>57</v>
      </c>
      <c r="L27" s="13" t="s">
        <v>57</v>
      </c>
      <c r="M27" s="13" t="s">
        <v>57</v>
      </c>
      <c r="N27" s="13" t="s">
        <v>57</v>
      </c>
      <c r="O27" s="13" t="s">
        <v>57</v>
      </c>
      <c r="P27" s="13" t="s">
        <v>57</v>
      </c>
      <c r="Q27" s="13" t="s">
        <v>57</v>
      </c>
      <c r="R27" s="13" t="s">
        <v>57</v>
      </c>
      <c r="S27" s="13" t="s">
        <v>57</v>
      </c>
      <c r="T27" s="13" t="s">
        <v>57</v>
      </c>
      <c r="U27" s="13" t="s">
        <v>57</v>
      </c>
      <c r="V27" s="13" t="s">
        <v>57</v>
      </c>
      <c r="W27" s="13" t="s">
        <v>57</v>
      </c>
      <c r="X27" s="13" t="s">
        <v>57</v>
      </c>
      <c r="Y27" s="13" t="s">
        <v>57</v>
      </c>
      <c r="Z27" s="13" t="s">
        <v>57</v>
      </c>
      <c r="AA27" s="13" t="s">
        <v>57</v>
      </c>
      <c r="AB27" s="13" t="s">
        <v>57</v>
      </c>
      <c r="AC27" s="13" t="s">
        <v>57</v>
      </c>
      <c r="AD27" s="13" t="s">
        <v>57</v>
      </c>
      <c r="AE27" s="13" t="s">
        <v>57</v>
      </c>
      <c r="AF27" s="13" t="s">
        <v>57</v>
      </c>
      <c r="AG27" s="13" t="s">
        <v>57</v>
      </c>
      <c r="AH27" s="13" t="s">
        <v>57</v>
      </c>
      <c r="AI27" s="13" t="s">
        <v>57</v>
      </c>
      <c r="AJ27" s="13" t="s">
        <v>57</v>
      </c>
      <c r="AK27" s="13" t="s">
        <v>57</v>
      </c>
    </row>
    <row r="28" spans="1:37" x14ac:dyDescent="0.3">
      <c r="A28" s="3">
        <v>25</v>
      </c>
      <c r="B28" s="13" t="s">
        <v>57</v>
      </c>
      <c r="C28" s="13" t="s">
        <v>57</v>
      </c>
      <c r="D28" s="13" t="s">
        <v>57</v>
      </c>
      <c r="E28" s="13" t="s">
        <v>57</v>
      </c>
      <c r="F28" s="13" t="s">
        <v>57</v>
      </c>
      <c r="G28" s="13" t="s">
        <v>57</v>
      </c>
      <c r="H28" s="13" t="s">
        <v>57</v>
      </c>
      <c r="I28" s="13" t="s">
        <v>57</v>
      </c>
      <c r="J28" s="13" t="s">
        <v>57</v>
      </c>
      <c r="K28" s="13" t="s">
        <v>57</v>
      </c>
      <c r="L28" s="13" t="s">
        <v>57</v>
      </c>
      <c r="M28" s="13" t="s">
        <v>57</v>
      </c>
      <c r="N28" s="13" t="s">
        <v>57</v>
      </c>
      <c r="O28" s="13" t="s">
        <v>57</v>
      </c>
      <c r="P28" s="13" t="s">
        <v>57</v>
      </c>
      <c r="Q28" s="13" t="s">
        <v>57</v>
      </c>
      <c r="R28" s="13" t="s">
        <v>57</v>
      </c>
      <c r="S28" s="13" t="s">
        <v>57</v>
      </c>
      <c r="T28" s="13" t="s">
        <v>57</v>
      </c>
      <c r="U28" s="13" t="s">
        <v>57</v>
      </c>
      <c r="V28" s="13" t="s">
        <v>57</v>
      </c>
      <c r="W28" s="13" t="s">
        <v>57</v>
      </c>
      <c r="X28" s="13" t="s">
        <v>57</v>
      </c>
      <c r="Y28" s="13" t="s">
        <v>57</v>
      </c>
      <c r="Z28" s="13" t="s">
        <v>57</v>
      </c>
      <c r="AA28" s="13" t="s">
        <v>57</v>
      </c>
      <c r="AB28" s="13" t="s">
        <v>57</v>
      </c>
      <c r="AC28" s="13" t="s">
        <v>57</v>
      </c>
      <c r="AD28" s="13" t="s">
        <v>57</v>
      </c>
      <c r="AE28" s="13" t="s">
        <v>57</v>
      </c>
      <c r="AF28" s="13" t="s">
        <v>57</v>
      </c>
      <c r="AG28" s="13" t="s">
        <v>57</v>
      </c>
      <c r="AH28" s="13" t="s">
        <v>57</v>
      </c>
      <c r="AI28" s="13" t="s">
        <v>57</v>
      </c>
      <c r="AJ28" s="13" t="s">
        <v>57</v>
      </c>
      <c r="AK28" s="13" t="s">
        <v>57</v>
      </c>
    </row>
    <row r="29" spans="1:37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371F-2159-4E3C-96D1-00F476FC3815}">
  <dimension ref="A1:BN29"/>
  <sheetViews>
    <sheetView topLeftCell="N1" workbookViewId="0">
      <selection activeCell="U2" sqref="U2"/>
    </sheetView>
  </sheetViews>
  <sheetFormatPr defaultColWidth="8.81640625" defaultRowHeight="13" x14ac:dyDescent="0.3"/>
  <cols>
    <col min="1" max="1" width="8.7265625" style="3" bestFit="1" customWidth="1" collapsed="1"/>
    <col min="2" max="2" width="20.6328125" style="3" bestFit="1" customWidth="1" collapsed="1"/>
    <col min="3" max="3" width="13" style="3" customWidth="1" collapsed="1"/>
    <col min="4" max="4" width="32.26953125" style="3" bestFit="1" customWidth="1" collapsed="1"/>
    <col min="5" max="5" width="19.26953125" style="3" bestFit="1" customWidth="1" collapsed="1"/>
    <col min="6" max="6" width="20.81640625" style="3" bestFit="1" customWidth="1" collapsed="1"/>
    <col min="7" max="7" width="15.1796875" style="3" bestFit="1" customWidth="1" collapsed="1"/>
    <col min="8" max="8" width="18.81640625" style="3" bestFit="1" customWidth="1" collapsed="1"/>
    <col min="9" max="9" width="20" style="3" bestFit="1" customWidth="1" collapsed="1"/>
    <col min="10" max="10" width="13.36328125" style="3" customWidth="1" collapsed="1"/>
    <col min="11" max="11" width="15.81640625" style="3" bestFit="1" customWidth="1" collapsed="1"/>
    <col min="12" max="12" width="19.453125" style="3" bestFit="1" customWidth="1" collapsed="1"/>
    <col min="13" max="13" width="18.1796875" style="3" bestFit="1" customWidth="1" collapsed="1"/>
    <col min="14" max="14" width="19.453125" style="3" bestFit="1" customWidth="1" collapsed="1"/>
    <col min="15" max="15" width="17.6328125" style="3" customWidth="1" collapsed="1"/>
    <col min="16" max="16" width="16.81640625" style="3" bestFit="1" customWidth="1" collapsed="1"/>
    <col min="17" max="17" width="16.7265625" style="3" bestFit="1" customWidth="1" collapsed="1"/>
    <col min="18" max="18" width="13.54296875" style="3" bestFit="1" customWidth="1" collapsed="1"/>
    <col min="19" max="19" width="31.54296875" style="3" bestFit="1" customWidth="1" collapsed="1"/>
    <col min="20" max="20" width="16.453125" style="3" bestFit="1" customWidth="1" collapsed="1"/>
    <col min="21" max="21" width="17.26953125" style="3" bestFit="1" customWidth="1" collapsed="1"/>
    <col min="22" max="22" width="12" style="3" bestFit="1" customWidth="1" collapsed="1"/>
    <col min="23" max="23" width="13" style="3" bestFit="1" customWidth="1" collapsed="1"/>
    <col min="24" max="24" width="13.54296875" style="3" bestFit="1" customWidth="1" collapsed="1"/>
    <col min="25" max="25" width="13" style="3" customWidth="1" collapsed="1"/>
    <col min="26" max="27" width="12.26953125" style="3" customWidth="1" collapsed="1"/>
    <col min="28" max="28" width="34.453125" style="3" bestFit="1" customWidth="1" collapsed="1"/>
    <col min="29" max="30" width="13" style="3" bestFit="1" customWidth="1" collapsed="1"/>
    <col min="31" max="32" width="9.81640625" style="3" bestFit="1" customWidth="1" collapsed="1"/>
    <col min="33" max="33" width="12.81640625" style="3" bestFit="1" customWidth="1" collapsed="1"/>
    <col min="34" max="34" width="11.453125" style="3" bestFit="1" customWidth="1" collapsed="1"/>
    <col min="35" max="35" width="13" style="3" bestFit="1" customWidth="1" collapsed="1"/>
    <col min="36" max="36" width="9.81640625" style="3" bestFit="1" customWidth="1" collapsed="1"/>
    <col min="37" max="37" width="10" style="3" bestFit="1" customWidth="1" collapsed="1"/>
    <col min="38" max="38" width="13" style="3" bestFit="1" customWidth="1" collapsed="1"/>
    <col min="39" max="16384" width="8.81640625" style="3" collapsed="1"/>
  </cols>
  <sheetData>
    <row r="1" spans="1:6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</row>
    <row r="2" spans="1:66" s="8" customFormat="1" ht="26" x14ac:dyDescent="0.3">
      <c r="A2" s="6" t="s">
        <v>9</v>
      </c>
      <c r="B2" s="6" t="s">
        <v>10</v>
      </c>
      <c r="C2" s="7" t="s">
        <v>11</v>
      </c>
      <c r="D2" s="6" t="s">
        <v>40</v>
      </c>
      <c r="E2" s="6" t="s">
        <v>41</v>
      </c>
      <c r="F2" s="6" t="s">
        <v>43</v>
      </c>
      <c r="G2" s="6" t="s">
        <v>42</v>
      </c>
      <c r="H2" s="6" t="s">
        <v>44</v>
      </c>
      <c r="I2" s="6" t="s">
        <v>45</v>
      </c>
      <c r="J2" s="7" t="s">
        <v>46</v>
      </c>
      <c r="K2" s="7" t="s">
        <v>47</v>
      </c>
      <c r="L2" s="7" t="s">
        <v>62</v>
      </c>
      <c r="M2" s="7" t="s">
        <v>75</v>
      </c>
      <c r="N2" s="7" t="s">
        <v>74</v>
      </c>
      <c r="O2" s="61" t="s">
        <v>48</v>
      </c>
      <c r="P2" s="60" t="s">
        <v>95</v>
      </c>
      <c r="Q2" s="60" t="s">
        <v>79</v>
      </c>
      <c r="R2" s="61" t="s">
        <v>80</v>
      </c>
      <c r="S2" s="60" t="s">
        <v>82</v>
      </c>
      <c r="T2" s="60" t="s">
        <v>81</v>
      </c>
      <c r="U2" s="60" t="s">
        <v>161</v>
      </c>
      <c r="V2" s="18"/>
      <c r="W2" s="52"/>
      <c r="X2" s="18"/>
      <c r="Y2" s="18"/>
      <c r="Z2" s="17"/>
      <c r="AA2" s="17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16"/>
      <c r="AM2" s="16"/>
      <c r="AN2" s="16"/>
      <c r="AO2" s="16"/>
      <c r="AP2" s="16"/>
      <c r="AQ2" s="16"/>
      <c r="AR2" s="16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x14ac:dyDescent="0.3">
      <c r="A3" s="3">
        <v>0</v>
      </c>
      <c r="B3" s="90">
        <v>1</v>
      </c>
      <c r="C3" s="90" t="s">
        <v>156</v>
      </c>
      <c r="D3" s="91" t="s">
        <v>66</v>
      </c>
      <c r="E3" s="92" t="s">
        <v>51</v>
      </c>
      <c r="F3" s="93" t="s">
        <v>86</v>
      </c>
      <c r="G3" s="94" t="s">
        <v>67</v>
      </c>
      <c r="H3" s="95" t="s">
        <v>87</v>
      </c>
      <c r="I3" s="96">
        <f>ROUND((G3*H3),3)</f>
        <v>271134</v>
      </c>
      <c r="J3" s="97">
        <v>0</v>
      </c>
      <c r="K3" s="97">
        <v>0</v>
      </c>
      <c r="L3" s="97">
        <v>0.18</v>
      </c>
      <c r="M3" s="98">
        <f>I3</f>
        <v>271134</v>
      </c>
      <c r="N3" s="99">
        <f>ROUND((I3*L3),2)</f>
        <v>48804.12</v>
      </c>
      <c r="O3" s="90" t="s">
        <v>156</v>
      </c>
      <c r="P3" s="94" t="str">
        <f>G3</f>
        <v>1800</v>
      </c>
      <c r="Q3" s="100" t="s">
        <v>67</v>
      </c>
      <c r="R3" s="101">
        <f>(Q3/G3)*H3</f>
        <v>150.63</v>
      </c>
      <c r="S3" s="102">
        <f>ROUND((Q3*R3),2)</f>
        <v>271134</v>
      </c>
      <c r="T3" s="98">
        <f>ROUND((S3*L3),2)</f>
        <v>48804.12</v>
      </c>
      <c r="U3" s="22">
        <f>S3</f>
        <v>271134</v>
      </c>
      <c r="V3" s="28"/>
      <c r="W3" s="28"/>
      <c r="X3" s="28"/>
      <c r="Y3" s="28"/>
      <c r="Z3" s="20"/>
      <c r="AA3" s="53"/>
      <c r="AB3" s="53"/>
      <c r="AC3" s="55"/>
      <c r="AD3" s="55"/>
      <c r="AE3" s="55"/>
      <c r="AF3" s="55"/>
      <c r="AG3" s="54"/>
      <c r="AH3" s="28"/>
      <c r="AI3" s="55"/>
      <c r="AJ3" s="28"/>
      <c r="AK3" s="55"/>
      <c r="AL3" s="16"/>
      <c r="AM3" s="16"/>
      <c r="AN3" s="16"/>
      <c r="AO3" s="16"/>
      <c r="AP3" s="16"/>
      <c r="AQ3" s="16"/>
      <c r="AR3" s="16"/>
    </row>
    <row r="4" spans="1:66" x14ac:dyDescent="0.3">
      <c r="A4" s="3">
        <v>1</v>
      </c>
      <c r="B4" s="9">
        <v>2</v>
      </c>
      <c r="C4" s="9" t="s">
        <v>157</v>
      </c>
      <c r="D4" s="11" t="s">
        <v>66</v>
      </c>
      <c r="E4" s="10" t="s">
        <v>51</v>
      </c>
      <c r="F4" s="72" t="s">
        <v>86</v>
      </c>
      <c r="G4" s="70" t="s">
        <v>68</v>
      </c>
      <c r="H4" s="71" t="s">
        <v>88</v>
      </c>
      <c r="I4" s="21">
        <f t="shared" ref="I4:I7" si="0">ROUND((G4*H4),3)</f>
        <v>1125200</v>
      </c>
      <c r="J4" s="23">
        <v>0</v>
      </c>
      <c r="K4" s="23">
        <v>0</v>
      </c>
      <c r="L4" s="23">
        <v>0.12</v>
      </c>
      <c r="M4" s="22">
        <f t="shared" ref="M4:M7" si="1">I4</f>
        <v>1125200</v>
      </c>
      <c r="N4" s="59">
        <f t="shared" ref="N4:N7" si="2">ROUND((I4*L4),2)</f>
        <v>135024</v>
      </c>
      <c r="O4" s="9" t="s">
        <v>157</v>
      </c>
      <c r="P4" s="70" t="str">
        <f t="shared" ref="P4:P7" si="3">G4</f>
        <v>625</v>
      </c>
      <c r="Q4" s="57" t="s">
        <v>68</v>
      </c>
      <c r="R4" s="64">
        <f>(Q4/G4)*H4</f>
        <v>1800.32</v>
      </c>
      <c r="S4" s="65">
        <f t="shared" ref="S4:S7" si="4">ROUND((Q4*R4),2)</f>
        <v>1125200</v>
      </c>
      <c r="T4" s="22">
        <f t="shared" ref="T4:T7" si="5">ROUND((S4*L4),2)</f>
        <v>135024</v>
      </c>
      <c r="U4" s="22">
        <f t="shared" ref="U4:U7" si="6">S4</f>
        <v>1125200</v>
      </c>
      <c r="V4" s="28"/>
      <c r="W4" s="28"/>
      <c r="X4" s="28"/>
      <c r="Y4" s="28"/>
      <c r="Z4" s="20"/>
      <c r="AA4" s="53"/>
      <c r="AB4" s="53"/>
      <c r="AC4" s="55"/>
      <c r="AD4" s="55"/>
      <c r="AE4" s="55"/>
      <c r="AF4" s="55"/>
      <c r="AG4" s="54"/>
      <c r="AH4" s="28"/>
      <c r="AI4" s="55"/>
      <c r="AJ4" s="28"/>
      <c r="AK4" s="55"/>
      <c r="AL4" s="16"/>
      <c r="AM4" s="16"/>
      <c r="AN4" s="16"/>
      <c r="AO4" s="16"/>
      <c r="AP4" s="16"/>
      <c r="AQ4" s="16"/>
      <c r="AR4" s="16"/>
    </row>
    <row r="5" spans="1:66" x14ac:dyDescent="0.3">
      <c r="A5" s="3">
        <v>2</v>
      </c>
      <c r="B5" s="9">
        <v>3</v>
      </c>
      <c r="C5" s="9" t="s">
        <v>158</v>
      </c>
      <c r="D5" s="11" t="s">
        <v>66</v>
      </c>
      <c r="E5" s="10" t="s">
        <v>51</v>
      </c>
      <c r="F5" s="72" t="s">
        <v>86</v>
      </c>
      <c r="G5" s="70" t="s">
        <v>69</v>
      </c>
      <c r="H5" s="71" t="s">
        <v>89</v>
      </c>
      <c r="I5" s="21">
        <f t="shared" si="0"/>
        <v>234405.6</v>
      </c>
      <c r="J5" s="23">
        <v>0</v>
      </c>
      <c r="K5" s="23">
        <v>0</v>
      </c>
      <c r="L5" s="23">
        <v>0.12</v>
      </c>
      <c r="M5" s="22">
        <f t="shared" si="1"/>
        <v>234405.6</v>
      </c>
      <c r="N5" s="59">
        <f t="shared" si="2"/>
        <v>28128.67</v>
      </c>
      <c r="O5" s="9" t="s">
        <v>158</v>
      </c>
      <c r="P5" s="70" t="str">
        <f t="shared" si="3"/>
        <v>780</v>
      </c>
      <c r="Q5" s="57" t="s">
        <v>69</v>
      </c>
      <c r="R5" s="64">
        <f>(Q5/G5)*H5</f>
        <v>300.52</v>
      </c>
      <c r="S5" s="65">
        <f t="shared" si="4"/>
        <v>234405.6</v>
      </c>
      <c r="T5" s="22">
        <f t="shared" si="5"/>
        <v>28128.67</v>
      </c>
      <c r="U5" s="22">
        <f t="shared" si="6"/>
        <v>234405.6</v>
      </c>
      <c r="V5" s="28"/>
      <c r="W5" s="28"/>
      <c r="X5" s="28"/>
      <c r="Y5" s="28"/>
      <c r="Z5" s="20"/>
      <c r="AA5" s="53"/>
      <c r="AB5" s="56"/>
      <c r="AC5" s="55"/>
      <c r="AD5" s="55"/>
      <c r="AE5" s="55"/>
      <c r="AF5" s="55"/>
      <c r="AG5" s="54"/>
      <c r="AH5" s="28"/>
      <c r="AI5" s="55"/>
      <c r="AJ5" s="28"/>
      <c r="AK5" s="55"/>
      <c r="AL5" s="16"/>
      <c r="AM5" s="16"/>
      <c r="AN5" s="16"/>
      <c r="AO5" s="16"/>
      <c r="AP5" s="16"/>
      <c r="AQ5" s="16"/>
      <c r="AR5" s="16"/>
    </row>
    <row r="6" spans="1:66" x14ac:dyDescent="0.3">
      <c r="A6" s="3">
        <v>3</v>
      </c>
      <c r="B6" s="9">
        <v>4</v>
      </c>
      <c r="C6" s="9" t="s">
        <v>159</v>
      </c>
      <c r="D6" s="11" t="s">
        <v>66</v>
      </c>
      <c r="E6" s="10" t="s">
        <v>51</v>
      </c>
      <c r="F6" s="72" t="s">
        <v>86</v>
      </c>
      <c r="G6" s="70" t="s">
        <v>97</v>
      </c>
      <c r="H6" s="71" t="s">
        <v>90</v>
      </c>
      <c r="I6" s="21">
        <f t="shared" si="0"/>
        <v>3176.6</v>
      </c>
      <c r="J6" s="23">
        <v>0</v>
      </c>
      <c r="K6" s="23">
        <v>0</v>
      </c>
      <c r="L6" s="23">
        <v>0.05</v>
      </c>
      <c r="M6" s="22">
        <f t="shared" si="1"/>
        <v>3176.6</v>
      </c>
      <c r="N6" s="59">
        <f t="shared" si="2"/>
        <v>158.83000000000001</v>
      </c>
      <c r="O6" s="9" t="s">
        <v>159</v>
      </c>
      <c r="P6" s="70" t="str">
        <f t="shared" si="3"/>
        <v>7</v>
      </c>
      <c r="Q6" s="57">
        <v>7</v>
      </c>
      <c r="R6" s="64">
        <f>(Q6/G6)*H6</f>
        <v>453.8</v>
      </c>
      <c r="S6" s="65">
        <f t="shared" si="4"/>
        <v>3176.6</v>
      </c>
      <c r="T6" s="22">
        <f t="shared" si="5"/>
        <v>158.83000000000001</v>
      </c>
      <c r="U6" s="22">
        <f t="shared" si="6"/>
        <v>3176.6</v>
      </c>
      <c r="V6" s="28"/>
      <c r="W6" s="28"/>
      <c r="X6" s="28"/>
      <c r="Y6" s="28"/>
      <c r="Z6" s="20"/>
      <c r="AA6" s="53"/>
      <c r="AB6" s="56"/>
      <c r="AC6" s="55"/>
      <c r="AD6" s="55"/>
      <c r="AE6" s="55"/>
      <c r="AF6" s="55"/>
      <c r="AG6" s="54"/>
      <c r="AH6" s="28"/>
      <c r="AI6" s="55"/>
      <c r="AJ6" s="28"/>
      <c r="AK6" s="55"/>
      <c r="AL6" s="16"/>
      <c r="AM6" s="16"/>
      <c r="AN6" s="16"/>
      <c r="AO6" s="16"/>
      <c r="AP6" s="16"/>
      <c r="AQ6" s="16"/>
      <c r="AR6" s="16"/>
    </row>
    <row r="7" spans="1:66" x14ac:dyDescent="0.3">
      <c r="A7" s="3">
        <v>4</v>
      </c>
      <c r="B7" s="9">
        <v>5</v>
      </c>
      <c r="C7" s="9" t="s">
        <v>160</v>
      </c>
      <c r="D7" s="11" t="s">
        <v>66</v>
      </c>
      <c r="E7" s="10" t="s">
        <v>51</v>
      </c>
      <c r="F7" s="72" t="s">
        <v>86</v>
      </c>
      <c r="G7" s="70" t="s">
        <v>98</v>
      </c>
      <c r="H7" s="71" t="s">
        <v>91</v>
      </c>
      <c r="I7" s="21">
        <f t="shared" si="0"/>
        <v>131596.04999999999</v>
      </c>
      <c r="J7" s="23">
        <v>0</v>
      </c>
      <c r="K7" s="23">
        <v>0</v>
      </c>
      <c r="L7" s="23">
        <v>0.18</v>
      </c>
      <c r="M7" s="22">
        <f t="shared" si="1"/>
        <v>131596.04999999999</v>
      </c>
      <c r="N7" s="59">
        <f t="shared" si="2"/>
        <v>23687.29</v>
      </c>
      <c r="O7" s="9" t="s">
        <v>160</v>
      </c>
      <c r="P7" s="70" t="str">
        <f t="shared" si="3"/>
        <v>655</v>
      </c>
      <c r="Q7" s="57">
        <v>655</v>
      </c>
      <c r="R7" s="64">
        <f>(Q7/G7)*H7</f>
        <v>200.91</v>
      </c>
      <c r="S7" s="65">
        <f t="shared" si="4"/>
        <v>131596.04999999999</v>
      </c>
      <c r="T7" s="22">
        <f t="shared" si="5"/>
        <v>23687.29</v>
      </c>
      <c r="U7" s="22">
        <f t="shared" si="6"/>
        <v>131596.04999999999</v>
      </c>
      <c r="V7" s="28"/>
      <c r="W7" s="28"/>
      <c r="X7" s="28"/>
      <c r="Y7" s="28"/>
      <c r="Z7" s="20"/>
      <c r="AA7" s="53"/>
      <c r="AB7" s="56"/>
      <c r="AC7" s="55"/>
      <c r="AD7" s="55"/>
      <c r="AE7" s="55"/>
      <c r="AF7" s="55"/>
      <c r="AG7" s="54"/>
      <c r="AH7" s="28"/>
      <c r="AI7" s="55"/>
      <c r="AJ7" s="28"/>
      <c r="AK7" s="55"/>
      <c r="AL7" s="16"/>
      <c r="AM7" s="16"/>
      <c r="AN7" s="16"/>
      <c r="AO7" s="16"/>
      <c r="AP7" s="16"/>
      <c r="AQ7" s="16"/>
      <c r="AR7" s="16"/>
    </row>
    <row r="8" spans="1:66" x14ac:dyDescent="0.3">
      <c r="A8" s="3">
        <v>5</v>
      </c>
      <c r="B8" s="12"/>
      <c r="C8" s="12"/>
      <c r="D8" s="12"/>
      <c r="E8" s="12"/>
      <c r="F8" s="12"/>
      <c r="G8" s="12"/>
      <c r="H8" s="4"/>
      <c r="I8" s="4"/>
      <c r="J8" s="4"/>
      <c r="K8" s="4"/>
      <c r="L8" s="4" t="s">
        <v>56</v>
      </c>
      <c r="M8" s="26">
        <f>ROUND(SUM(M3:M7),3)</f>
        <v>1765512.25</v>
      </c>
      <c r="N8" s="25">
        <f>SUM(N3:N7)</f>
        <v>235802.90999999997</v>
      </c>
      <c r="O8" s="4"/>
      <c r="P8" s="4"/>
      <c r="Q8" s="4"/>
      <c r="R8" s="4" t="s">
        <v>56</v>
      </c>
      <c r="S8" s="26">
        <f>SUM(S3:S7)</f>
        <v>1765512.2500000002</v>
      </c>
      <c r="T8" s="4"/>
      <c r="U8" s="4"/>
      <c r="V8" s="49"/>
      <c r="W8" s="49"/>
      <c r="X8" s="49"/>
      <c r="Y8" s="49"/>
      <c r="Z8" s="49"/>
      <c r="AA8" s="49"/>
      <c r="AB8" s="19"/>
      <c r="AC8" s="19"/>
      <c r="AD8" s="48"/>
      <c r="AE8" s="48"/>
      <c r="AF8" s="48"/>
      <c r="AG8" s="48"/>
      <c r="AH8" s="48"/>
      <c r="AI8" s="48"/>
      <c r="AJ8" s="50"/>
      <c r="AK8" s="48"/>
      <c r="AL8" s="16"/>
      <c r="AM8" s="16"/>
      <c r="AN8" s="16"/>
      <c r="AO8" s="16"/>
      <c r="AP8" s="16"/>
      <c r="AQ8" s="16"/>
      <c r="AR8" s="16"/>
    </row>
    <row r="9" spans="1:66" x14ac:dyDescent="0.3">
      <c r="A9" s="3">
        <v>6</v>
      </c>
      <c r="B9" s="13" t="s">
        <v>57</v>
      </c>
      <c r="C9" s="13" t="s">
        <v>57</v>
      </c>
      <c r="D9" s="13" t="s">
        <v>57</v>
      </c>
      <c r="E9" s="13" t="s">
        <v>57</v>
      </c>
      <c r="F9" s="13" t="s">
        <v>57</v>
      </c>
      <c r="G9" s="13" t="s">
        <v>57</v>
      </c>
      <c r="H9" s="13" t="s">
        <v>57</v>
      </c>
      <c r="I9" s="13" t="s">
        <v>57</v>
      </c>
      <c r="J9" s="13" t="s">
        <v>57</v>
      </c>
      <c r="K9" s="13" t="s">
        <v>57</v>
      </c>
      <c r="L9" s="4" t="s">
        <v>58</v>
      </c>
      <c r="M9" s="25">
        <f>N8</f>
        <v>235802.90999999997</v>
      </c>
      <c r="N9" s="13" t="s">
        <v>57</v>
      </c>
      <c r="O9" s="13" t="s">
        <v>57</v>
      </c>
      <c r="Q9" s="13" t="s">
        <v>57</v>
      </c>
      <c r="R9" s="4" t="s">
        <v>58</v>
      </c>
      <c r="S9" s="25">
        <f>SUM(T3:T7)</f>
        <v>235802.90999999997</v>
      </c>
      <c r="T9" s="47"/>
      <c r="U9" s="27"/>
      <c r="V9" s="27"/>
      <c r="W9" s="27"/>
      <c r="X9" s="27"/>
      <c r="Y9" s="27"/>
      <c r="Z9" s="27"/>
      <c r="AA9" s="27"/>
      <c r="AB9" s="20"/>
      <c r="AC9" s="20"/>
      <c r="AD9" s="28"/>
      <c r="AE9" s="28"/>
      <c r="AF9" s="28"/>
      <c r="AG9" s="28"/>
      <c r="AH9" s="28"/>
      <c r="AI9" s="28"/>
      <c r="AJ9" s="29"/>
      <c r="AK9" s="28"/>
    </row>
    <row r="10" spans="1:66" x14ac:dyDescent="0.3">
      <c r="A10" s="3">
        <v>7</v>
      </c>
      <c r="B10" s="13" t="s">
        <v>57</v>
      </c>
      <c r="C10" s="13" t="s">
        <v>57</v>
      </c>
      <c r="D10" s="13" t="s">
        <v>57</v>
      </c>
      <c r="E10" s="13" t="s">
        <v>57</v>
      </c>
      <c r="F10" s="13" t="s">
        <v>57</v>
      </c>
      <c r="G10" s="13" t="s">
        <v>57</v>
      </c>
      <c r="H10" s="13" t="s">
        <v>57</v>
      </c>
      <c r="I10" s="13" t="s">
        <v>57</v>
      </c>
      <c r="J10" s="13" t="s">
        <v>57</v>
      </c>
      <c r="K10" s="13" t="s">
        <v>57</v>
      </c>
      <c r="L10" s="4" t="s">
        <v>59</v>
      </c>
      <c r="M10" s="26">
        <f>ROUND((M8+M9),2)</f>
        <v>2001315.16</v>
      </c>
      <c r="N10" s="13" t="s">
        <v>57</v>
      </c>
      <c r="O10" s="13" t="s">
        <v>57</v>
      </c>
      <c r="Q10" s="13" t="s">
        <v>57</v>
      </c>
      <c r="R10" s="4" t="s">
        <v>59</v>
      </c>
      <c r="S10" s="26">
        <f>S8+S9</f>
        <v>2001315.1600000001</v>
      </c>
      <c r="T10" s="47"/>
      <c r="U10" s="13"/>
      <c r="V10" s="13"/>
      <c r="W10" s="13"/>
      <c r="X10" s="13"/>
      <c r="Y10" s="13"/>
      <c r="Z10" s="13"/>
      <c r="AA10" s="20"/>
      <c r="AB10" s="19"/>
      <c r="AC10" s="19"/>
      <c r="AD10" s="19"/>
      <c r="AE10" s="20"/>
      <c r="AF10" s="20"/>
      <c r="AG10" s="20"/>
      <c r="AH10" s="20"/>
      <c r="AI10" s="20"/>
      <c r="AJ10" s="20"/>
      <c r="AK10" s="20"/>
    </row>
    <row r="11" spans="1:66" x14ac:dyDescent="0.3">
      <c r="A11" s="3">
        <v>8</v>
      </c>
      <c r="B11" s="13" t="s">
        <v>57</v>
      </c>
      <c r="C11" s="13" t="s">
        <v>57</v>
      </c>
      <c r="D11" s="13" t="s">
        <v>57</v>
      </c>
      <c r="E11" s="13" t="s">
        <v>57</v>
      </c>
      <c r="F11" s="13" t="s">
        <v>57</v>
      </c>
      <c r="G11" s="13" t="s">
        <v>57</v>
      </c>
      <c r="H11" s="13" t="s">
        <v>57</v>
      </c>
      <c r="I11" s="13" t="s">
        <v>57</v>
      </c>
      <c r="J11" s="13" t="s">
        <v>57</v>
      </c>
      <c r="K11" s="13" t="s">
        <v>57</v>
      </c>
      <c r="N11" s="13" t="s">
        <v>57</v>
      </c>
      <c r="O11" s="13" t="s">
        <v>57</v>
      </c>
      <c r="P11" s="13" t="s">
        <v>57</v>
      </c>
      <c r="S11" s="47"/>
      <c r="T11" s="51"/>
      <c r="U11" s="13"/>
      <c r="V11" s="13"/>
      <c r="W11" s="13"/>
      <c r="X11" s="13"/>
      <c r="Y11" s="13"/>
      <c r="Z11" s="13"/>
      <c r="AA11" s="20"/>
      <c r="AB11" s="19"/>
      <c r="AC11" s="19"/>
      <c r="AD11" s="19"/>
      <c r="AE11" s="20"/>
      <c r="AF11" s="20"/>
      <c r="AG11" s="20"/>
      <c r="AH11" s="20"/>
      <c r="AI11" s="20"/>
      <c r="AJ11" s="20"/>
      <c r="AK11" s="20"/>
    </row>
    <row r="12" spans="1:66" x14ac:dyDescent="0.3">
      <c r="A12" s="3">
        <v>9</v>
      </c>
      <c r="B12" s="15" t="s">
        <v>70</v>
      </c>
      <c r="C12" s="15" t="s">
        <v>71</v>
      </c>
      <c r="D12" s="15" t="s">
        <v>72</v>
      </c>
      <c r="E12" s="15" t="s">
        <v>76</v>
      </c>
      <c r="F12" s="5" t="s">
        <v>92</v>
      </c>
      <c r="G12" s="15" t="s">
        <v>93</v>
      </c>
      <c r="H12" s="15" t="s">
        <v>94</v>
      </c>
      <c r="I12" s="2" t="s">
        <v>96</v>
      </c>
      <c r="J12" s="2" t="s">
        <v>99</v>
      </c>
      <c r="K12" s="31" t="s">
        <v>100</v>
      </c>
      <c r="L12" s="31" t="s">
        <v>101</v>
      </c>
      <c r="M12" s="15" t="s">
        <v>102</v>
      </c>
      <c r="N12" s="31"/>
      <c r="O12" s="15" t="s">
        <v>83</v>
      </c>
      <c r="P12" s="15" t="s">
        <v>84</v>
      </c>
      <c r="Q12" s="15"/>
      <c r="R12" s="15"/>
      <c r="S12" s="13" t="s">
        <v>57</v>
      </c>
      <c r="T12" s="13" t="s">
        <v>57</v>
      </c>
      <c r="U12" s="13" t="s">
        <v>57</v>
      </c>
      <c r="V12" s="32" t="s">
        <v>60</v>
      </c>
      <c r="W12" s="32" t="s">
        <v>61</v>
      </c>
      <c r="X12" s="32" t="s">
        <v>62</v>
      </c>
      <c r="Y12" s="33" t="s">
        <v>57</v>
      </c>
      <c r="Z12" s="13" t="s">
        <v>57</v>
      </c>
      <c r="AA12" s="20"/>
      <c r="AB12" s="19"/>
      <c r="AC12" s="19"/>
      <c r="AD12" s="19"/>
      <c r="AE12" s="20"/>
      <c r="AF12" s="20"/>
      <c r="AG12" s="20"/>
      <c r="AH12" s="20"/>
      <c r="AI12" s="20"/>
      <c r="AJ12" s="20"/>
      <c r="AK12" s="20"/>
    </row>
    <row r="13" spans="1:66" ht="14.5" x14ac:dyDescent="0.35">
      <c r="A13" s="3">
        <v>10</v>
      </c>
      <c r="B13" s="13" t="s">
        <v>50</v>
      </c>
      <c r="C13" s="13" t="s">
        <v>85</v>
      </c>
      <c r="D13" t="s">
        <v>73</v>
      </c>
      <c r="E13" t="s">
        <v>162</v>
      </c>
      <c r="F13"/>
      <c r="G13"/>
      <c r="H13" s="1"/>
      <c r="I13" t="s">
        <v>163</v>
      </c>
      <c r="J13" t="s">
        <v>164</v>
      </c>
      <c r="K13" s="76">
        <f>S8</f>
        <v>1765512.2500000002</v>
      </c>
      <c r="L13" s="76">
        <f>S9</f>
        <v>235802.90999999997</v>
      </c>
      <c r="M13" s="76">
        <f>S10</f>
        <v>2001315.1600000001</v>
      </c>
      <c r="N13" s="34"/>
      <c r="O13" t="s">
        <v>165</v>
      </c>
      <c r="P13" s="34"/>
      <c r="Q13" s="1"/>
      <c r="R13" s="1"/>
      <c r="S13" s="13" t="s">
        <v>57</v>
      </c>
      <c r="T13" s="13" t="s">
        <v>57</v>
      </c>
      <c r="U13" s="13" t="s">
        <v>57</v>
      </c>
      <c r="V13" s="35" t="e">
        <f>(U3*#REF!)</f>
        <v>#REF!</v>
      </c>
      <c r="W13" s="35" t="e">
        <f>(U3*O3)</f>
        <v>#VALUE!</v>
      </c>
      <c r="X13" s="35">
        <f>N3</f>
        <v>48804.12</v>
      </c>
      <c r="Y13" s="13" t="s">
        <v>57</v>
      </c>
      <c r="Z13" s="13" t="s">
        <v>57</v>
      </c>
      <c r="AA13" s="20"/>
      <c r="AB13" s="19"/>
      <c r="AC13" s="19"/>
      <c r="AD13" s="19"/>
      <c r="AE13" s="20"/>
      <c r="AF13" s="20"/>
      <c r="AG13" s="20"/>
      <c r="AH13" s="66"/>
      <c r="AI13" s="66"/>
      <c r="AJ13" s="20"/>
      <c r="AK13" s="20"/>
    </row>
    <row r="14" spans="1:66" x14ac:dyDescent="0.3">
      <c r="A14" s="3">
        <v>11</v>
      </c>
      <c r="B14" s="13" t="s">
        <v>57</v>
      </c>
      <c r="C14" s="13" t="s">
        <v>57</v>
      </c>
      <c r="D14" s="13" t="s">
        <v>57</v>
      </c>
      <c r="E14" s="13" t="s">
        <v>57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"/>
      <c r="Q14" s="1"/>
      <c r="R14" s="1"/>
      <c r="S14" s="13" t="s">
        <v>57</v>
      </c>
      <c r="T14" s="13" t="s">
        <v>57</v>
      </c>
      <c r="U14" s="13" t="s">
        <v>57</v>
      </c>
      <c r="V14" s="35" t="e">
        <f>(U4*#REF!)</f>
        <v>#REF!</v>
      </c>
      <c r="W14" s="35" t="e">
        <f>(U4*O4)</f>
        <v>#VALUE!</v>
      </c>
      <c r="X14" s="35">
        <f t="shared" ref="X14:X17" si="7">N4</f>
        <v>135024</v>
      </c>
      <c r="Y14" s="13" t="s">
        <v>57</v>
      </c>
      <c r="Z14" s="13" t="s">
        <v>57</v>
      </c>
      <c r="AA14" s="20"/>
      <c r="AB14" s="19"/>
      <c r="AC14" s="19"/>
      <c r="AD14" s="19"/>
      <c r="AE14" s="20"/>
      <c r="AF14" s="20"/>
      <c r="AG14" s="20"/>
      <c r="AH14" s="20"/>
      <c r="AI14" s="20"/>
      <c r="AJ14" s="20"/>
      <c r="AK14" s="20"/>
    </row>
    <row r="15" spans="1:66" x14ac:dyDescent="0.3">
      <c r="A15" s="3">
        <v>12</v>
      </c>
      <c r="B15" s="13" t="s">
        <v>57</v>
      </c>
      <c r="C15" s="13" t="s">
        <v>57</v>
      </c>
      <c r="D15" s="13" t="s">
        <v>57</v>
      </c>
      <c r="E15" s="13" t="s">
        <v>57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"/>
      <c r="Q15" s="1"/>
      <c r="R15" s="1"/>
      <c r="S15" s="13" t="s">
        <v>57</v>
      </c>
      <c r="T15" s="13" t="s">
        <v>57</v>
      </c>
      <c r="U15" s="13" t="s">
        <v>57</v>
      </c>
      <c r="V15" s="35" t="e">
        <f>(U5*#REF!)</f>
        <v>#REF!</v>
      </c>
      <c r="W15" s="35" t="e">
        <f>(U5*O5)</f>
        <v>#VALUE!</v>
      </c>
      <c r="X15" s="35">
        <f t="shared" si="7"/>
        <v>28128.67</v>
      </c>
      <c r="Y15" s="13" t="s">
        <v>57</v>
      </c>
      <c r="Z15" s="13" t="s">
        <v>57</v>
      </c>
      <c r="AA15" s="20"/>
      <c r="AB15" s="19"/>
      <c r="AC15" s="19"/>
      <c r="AD15" s="67"/>
      <c r="AE15" s="20"/>
      <c r="AF15" s="20"/>
      <c r="AG15" s="20"/>
      <c r="AH15" s="20"/>
      <c r="AI15" s="20"/>
      <c r="AJ15" s="20"/>
      <c r="AK15" s="20"/>
    </row>
    <row r="16" spans="1:66" s="14" customFormat="1" x14ac:dyDescent="0.3">
      <c r="A16" s="3">
        <v>13</v>
      </c>
      <c r="B16" s="13" t="s">
        <v>57</v>
      </c>
      <c r="C16" s="13" t="s">
        <v>57</v>
      </c>
      <c r="D16" s="13" t="s">
        <v>57</v>
      </c>
      <c r="E16" s="13" t="s">
        <v>57</v>
      </c>
      <c r="F16" s="13"/>
      <c r="G16" s="13"/>
      <c r="H16" s="1"/>
      <c r="I16" s="1"/>
      <c r="J16" s="37"/>
      <c r="K16" s="1"/>
      <c r="L16" s="34"/>
      <c r="M16" s="38"/>
      <c r="N16" s="34"/>
      <c r="O16" s="34"/>
      <c r="P16" s="1"/>
      <c r="Q16" s="1"/>
      <c r="R16" s="1"/>
      <c r="S16" s="39" t="s">
        <v>57</v>
      </c>
      <c r="T16" s="39" t="s">
        <v>57</v>
      </c>
      <c r="U16" s="13" t="s">
        <v>57</v>
      </c>
      <c r="V16" s="35" t="e">
        <f>(U6*#REF!)</f>
        <v>#REF!</v>
      </c>
      <c r="W16" s="35" t="e">
        <f>(U6*O6)</f>
        <v>#VALUE!</v>
      </c>
      <c r="X16" s="35">
        <f t="shared" si="7"/>
        <v>158.83000000000001</v>
      </c>
      <c r="Y16" s="13" t="s">
        <v>57</v>
      </c>
      <c r="Z16" s="40" t="s">
        <v>57</v>
      </c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9"/>
    </row>
    <row r="17" spans="1:37" x14ac:dyDescent="0.3">
      <c r="A17" s="3">
        <v>14</v>
      </c>
      <c r="B17" s="4" t="s">
        <v>45</v>
      </c>
      <c r="C17" s="4" t="s">
        <v>57</v>
      </c>
      <c r="D17" s="4" t="s">
        <v>57</v>
      </c>
      <c r="E17" s="4" t="s">
        <v>57</v>
      </c>
      <c r="F17" s="75">
        <f>M8</f>
        <v>1765512.25</v>
      </c>
      <c r="G17" s="73">
        <f>M9</f>
        <v>235802.90999999997</v>
      </c>
      <c r="H17" s="74">
        <f>M10</f>
        <v>2001315.16</v>
      </c>
      <c r="I17" s="2"/>
      <c r="J17" s="30"/>
      <c r="K17" s="2">
        <f>SUM(K13:K16)</f>
        <v>1765512.2500000002</v>
      </c>
      <c r="L17" s="2">
        <f>SUM(L13:L16)</f>
        <v>235802.90999999997</v>
      </c>
      <c r="M17" s="2">
        <f>SUM(M13:M16)</f>
        <v>2001315.1600000001</v>
      </c>
      <c r="N17" s="2"/>
      <c r="O17" s="2"/>
      <c r="P17" s="2"/>
      <c r="Q17" s="2"/>
      <c r="R17" s="2"/>
      <c r="S17" s="13" t="s">
        <v>57</v>
      </c>
      <c r="T17" s="13" t="s">
        <v>57</v>
      </c>
      <c r="U17" s="36" t="s">
        <v>57</v>
      </c>
      <c r="V17" s="35" t="e">
        <f>(U7*#REF!)</f>
        <v>#REF!</v>
      </c>
      <c r="W17" s="35" t="e">
        <f>(U7*O7)</f>
        <v>#VALUE!</v>
      </c>
      <c r="X17" s="35">
        <f t="shared" si="7"/>
        <v>23687.29</v>
      </c>
      <c r="Y17" s="13" t="s">
        <v>57</v>
      </c>
      <c r="Z17" s="13" t="s">
        <v>57</v>
      </c>
      <c r="AA17" s="13" t="s">
        <v>57</v>
      </c>
      <c r="AB17" s="13" t="s">
        <v>57</v>
      </c>
      <c r="AC17" s="13" t="s">
        <v>57</v>
      </c>
      <c r="AD17" s="13" t="s">
        <v>57</v>
      </c>
      <c r="AE17" s="13" t="s">
        <v>57</v>
      </c>
      <c r="AF17" s="13" t="s">
        <v>57</v>
      </c>
      <c r="AG17" s="13" t="s">
        <v>57</v>
      </c>
      <c r="AH17" s="13" t="s">
        <v>57</v>
      </c>
      <c r="AI17" s="13" t="s">
        <v>57</v>
      </c>
      <c r="AJ17" s="13" t="s">
        <v>57</v>
      </c>
      <c r="AK17" s="41" t="s">
        <v>57</v>
      </c>
    </row>
    <row r="18" spans="1:37" x14ac:dyDescent="0.3">
      <c r="A18" s="3">
        <v>15</v>
      </c>
      <c r="B18" s="13" t="s">
        <v>57</v>
      </c>
      <c r="C18" s="13" t="s">
        <v>57</v>
      </c>
      <c r="D18" s="13" t="s">
        <v>57</v>
      </c>
      <c r="E18" s="13" t="s">
        <v>57</v>
      </c>
      <c r="F18" s="13" t="s">
        <v>57</v>
      </c>
      <c r="G18" s="13" t="s">
        <v>57</v>
      </c>
      <c r="H18" s="13" t="s">
        <v>57</v>
      </c>
      <c r="I18" s="13" t="s">
        <v>57</v>
      </c>
      <c r="J18" s="28" t="s">
        <v>57</v>
      </c>
      <c r="K18" s="13" t="s">
        <v>57</v>
      </c>
      <c r="L18" s="13" t="s">
        <v>57</v>
      </c>
      <c r="M18" s="13" t="s">
        <v>57</v>
      </c>
      <c r="N18" s="13" t="s">
        <v>57</v>
      </c>
      <c r="O18" s="13" t="s">
        <v>57</v>
      </c>
      <c r="P18" s="13" t="s">
        <v>57</v>
      </c>
      <c r="Q18" s="13" t="s">
        <v>57</v>
      </c>
      <c r="R18" s="13" t="s">
        <v>57</v>
      </c>
      <c r="S18" s="13" t="s">
        <v>57</v>
      </c>
      <c r="T18" s="13" t="s">
        <v>57</v>
      </c>
      <c r="U18" s="13" t="s">
        <v>57</v>
      </c>
      <c r="V18" s="35" t="s">
        <v>57</v>
      </c>
      <c r="W18" s="35" t="s">
        <v>57</v>
      </c>
      <c r="X18" s="35" t="s">
        <v>57</v>
      </c>
      <c r="Y18" s="13" t="s">
        <v>57</v>
      </c>
      <c r="Z18" s="13" t="s">
        <v>57</v>
      </c>
      <c r="AA18" s="13" t="s">
        <v>57</v>
      </c>
      <c r="AB18" s="13" t="s">
        <v>57</v>
      </c>
      <c r="AC18" s="13" t="s">
        <v>57</v>
      </c>
      <c r="AD18" s="13" t="s">
        <v>57</v>
      </c>
      <c r="AE18" s="13" t="s">
        <v>57</v>
      </c>
      <c r="AF18" s="13" t="s">
        <v>57</v>
      </c>
      <c r="AG18" s="13" t="s">
        <v>57</v>
      </c>
      <c r="AH18" s="13" t="s">
        <v>57</v>
      </c>
      <c r="AI18" s="13" t="s">
        <v>57</v>
      </c>
      <c r="AJ18" s="13" t="s">
        <v>57</v>
      </c>
      <c r="AK18" s="41" t="s">
        <v>57</v>
      </c>
    </row>
    <row r="19" spans="1:37" x14ac:dyDescent="0.3">
      <c r="A19" s="3">
        <v>16</v>
      </c>
      <c r="B19" s="13" t="s">
        <v>57</v>
      </c>
      <c r="C19" s="13" t="s">
        <v>57</v>
      </c>
      <c r="D19" s="13" t="s">
        <v>57</v>
      </c>
      <c r="E19" s="13" t="s">
        <v>57</v>
      </c>
      <c r="F19" s="13" t="s">
        <v>57</v>
      </c>
      <c r="G19" s="13" t="s">
        <v>57</v>
      </c>
      <c r="H19" s="13" t="s">
        <v>57</v>
      </c>
      <c r="I19" s="13" t="s">
        <v>57</v>
      </c>
      <c r="J19" s="28" t="s">
        <v>57</v>
      </c>
      <c r="K19" s="13" t="s">
        <v>57</v>
      </c>
      <c r="L19" s="13" t="s">
        <v>57</v>
      </c>
      <c r="M19" s="13" t="s">
        <v>57</v>
      </c>
      <c r="N19" s="13" t="s">
        <v>57</v>
      </c>
      <c r="O19" s="13" t="s">
        <v>57</v>
      </c>
      <c r="P19" s="13" t="s">
        <v>57</v>
      </c>
      <c r="Q19" s="13" t="s">
        <v>57</v>
      </c>
      <c r="R19" s="13" t="s">
        <v>57</v>
      </c>
      <c r="S19" s="13" t="s">
        <v>57</v>
      </c>
      <c r="T19" s="13" t="s">
        <v>57</v>
      </c>
      <c r="U19" s="13" t="s">
        <v>57</v>
      </c>
      <c r="V19" s="35" t="s">
        <v>57</v>
      </c>
      <c r="W19" s="35" t="s">
        <v>57</v>
      </c>
      <c r="X19" s="35" t="s">
        <v>57</v>
      </c>
      <c r="Y19" s="13" t="s">
        <v>57</v>
      </c>
      <c r="Z19" s="13" t="s">
        <v>57</v>
      </c>
      <c r="AA19" s="13" t="s">
        <v>57</v>
      </c>
      <c r="AB19" s="13" t="s">
        <v>57</v>
      </c>
      <c r="AC19" s="13" t="s">
        <v>57</v>
      </c>
      <c r="AD19" s="13" t="s">
        <v>57</v>
      </c>
      <c r="AE19" s="13" t="s">
        <v>57</v>
      </c>
      <c r="AF19" s="13" t="s">
        <v>57</v>
      </c>
      <c r="AG19" s="13" t="s">
        <v>57</v>
      </c>
      <c r="AH19" s="13" t="s">
        <v>57</v>
      </c>
      <c r="AI19" s="13" t="s">
        <v>57</v>
      </c>
      <c r="AJ19" s="13" t="s">
        <v>57</v>
      </c>
      <c r="AK19" s="41" t="s">
        <v>57</v>
      </c>
    </row>
    <row r="20" spans="1:37" x14ac:dyDescent="0.3">
      <c r="A20" s="3">
        <v>17</v>
      </c>
      <c r="B20" s="13" t="s">
        <v>57</v>
      </c>
      <c r="C20" s="13" t="s">
        <v>57</v>
      </c>
      <c r="D20" s="13" t="s">
        <v>57</v>
      </c>
      <c r="E20" s="13" t="s">
        <v>57</v>
      </c>
      <c r="F20" s="13" t="s">
        <v>57</v>
      </c>
      <c r="G20" s="13" t="s">
        <v>57</v>
      </c>
      <c r="H20" s="13" t="s">
        <v>57</v>
      </c>
      <c r="I20" s="13" t="s">
        <v>57</v>
      </c>
      <c r="J20" s="28" t="s">
        <v>57</v>
      </c>
      <c r="K20" s="13" t="s">
        <v>57</v>
      </c>
      <c r="L20" s="13" t="s">
        <v>57</v>
      </c>
      <c r="M20" s="13" t="s">
        <v>57</v>
      </c>
      <c r="N20" s="13" t="s">
        <v>57</v>
      </c>
      <c r="O20" s="13" t="s">
        <v>57</v>
      </c>
      <c r="P20" s="13" t="s">
        <v>57</v>
      </c>
      <c r="Q20" s="13" t="s">
        <v>57</v>
      </c>
      <c r="R20" s="13" t="s">
        <v>57</v>
      </c>
      <c r="S20" s="13" t="s">
        <v>57</v>
      </c>
      <c r="T20" s="13" t="s">
        <v>57</v>
      </c>
      <c r="U20" s="13" t="s">
        <v>57</v>
      </c>
      <c r="V20" s="35" t="s">
        <v>57</v>
      </c>
      <c r="W20" s="35" t="s">
        <v>57</v>
      </c>
      <c r="X20" s="35" t="s">
        <v>57</v>
      </c>
      <c r="Y20" s="13" t="s">
        <v>57</v>
      </c>
      <c r="Z20" s="13" t="s">
        <v>57</v>
      </c>
      <c r="AA20" s="13" t="s">
        <v>57</v>
      </c>
      <c r="AB20" s="13" t="s">
        <v>57</v>
      </c>
      <c r="AC20" s="13" t="s">
        <v>57</v>
      </c>
      <c r="AD20" s="13" t="s">
        <v>57</v>
      </c>
      <c r="AE20" s="13" t="s">
        <v>57</v>
      </c>
      <c r="AF20" s="13" t="s">
        <v>57</v>
      </c>
      <c r="AG20" s="13" t="s">
        <v>57</v>
      </c>
      <c r="AH20" s="13" t="s">
        <v>57</v>
      </c>
      <c r="AI20" s="13" t="s">
        <v>57</v>
      </c>
      <c r="AJ20" s="13" t="s">
        <v>57</v>
      </c>
      <c r="AK20" s="41" t="s">
        <v>57</v>
      </c>
    </row>
    <row r="21" spans="1:37" x14ac:dyDescent="0.3">
      <c r="A21" s="3">
        <v>18</v>
      </c>
      <c r="B21" s="13" t="s">
        <v>57</v>
      </c>
      <c r="C21" s="13" t="s">
        <v>57</v>
      </c>
      <c r="D21" s="13" t="s">
        <v>57</v>
      </c>
      <c r="E21" s="13" t="s">
        <v>57</v>
      </c>
      <c r="F21" s="13" t="s">
        <v>57</v>
      </c>
      <c r="G21" s="13" t="s">
        <v>57</v>
      </c>
      <c r="H21" s="13" t="s">
        <v>57</v>
      </c>
      <c r="I21" s="13" t="s">
        <v>57</v>
      </c>
      <c r="J21" s="28" t="s">
        <v>57</v>
      </c>
      <c r="K21" s="13" t="s">
        <v>57</v>
      </c>
      <c r="L21" s="13" t="s">
        <v>57</v>
      </c>
      <c r="M21" s="13" t="s">
        <v>57</v>
      </c>
      <c r="N21" s="13" t="s">
        <v>57</v>
      </c>
      <c r="O21" s="13" t="s">
        <v>57</v>
      </c>
      <c r="P21" s="13" t="s">
        <v>57</v>
      </c>
      <c r="Q21" s="13" t="s">
        <v>57</v>
      </c>
      <c r="R21" s="13" t="s">
        <v>57</v>
      </c>
      <c r="S21" s="13" t="s">
        <v>57</v>
      </c>
      <c r="T21" s="13" t="s">
        <v>57</v>
      </c>
      <c r="U21" s="13" t="s">
        <v>57</v>
      </c>
      <c r="V21" s="35" t="s">
        <v>57</v>
      </c>
      <c r="W21" s="35" t="s">
        <v>57</v>
      </c>
      <c r="X21" s="35">
        <f>SUM(X13:X20)</f>
        <v>235802.90999999997</v>
      </c>
      <c r="Y21" s="13" t="s">
        <v>57</v>
      </c>
      <c r="Z21" s="13" t="s">
        <v>57</v>
      </c>
      <c r="AA21" s="13" t="s">
        <v>57</v>
      </c>
      <c r="AB21" s="13" t="s">
        <v>57</v>
      </c>
      <c r="AC21" s="13" t="s">
        <v>57</v>
      </c>
      <c r="AD21" s="13" t="s">
        <v>57</v>
      </c>
      <c r="AE21" s="13" t="s">
        <v>57</v>
      </c>
      <c r="AF21" s="13" t="s">
        <v>57</v>
      </c>
      <c r="AG21" s="13" t="s">
        <v>57</v>
      </c>
      <c r="AH21" s="13" t="s">
        <v>57</v>
      </c>
      <c r="AI21" s="13" t="s">
        <v>57</v>
      </c>
      <c r="AJ21" s="13" t="s">
        <v>57</v>
      </c>
      <c r="AK21" s="41" t="s">
        <v>57</v>
      </c>
    </row>
    <row r="22" spans="1:37" x14ac:dyDescent="0.3">
      <c r="A22" s="3">
        <v>19</v>
      </c>
      <c r="B22" s="43" t="s">
        <v>144</v>
      </c>
      <c r="C22" s="44" t="s">
        <v>57</v>
      </c>
      <c r="D22" s="43" t="s">
        <v>63</v>
      </c>
      <c r="E22" s="44" t="s">
        <v>57</v>
      </c>
      <c r="F22" s="43" t="s">
        <v>146</v>
      </c>
      <c r="G22" s="44"/>
      <c r="H22" s="13" t="s">
        <v>57</v>
      </c>
      <c r="I22" s="13" t="s">
        <v>57</v>
      </c>
      <c r="J22" s="13" t="s">
        <v>57</v>
      </c>
      <c r="K22" s="13" t="s">
        <v>57</v>
      </c>
      <c r="L22" s="13" t="s">
        <v>57</v>
      </c>
      <c r="M22" s="13" t="s">
        <v>57</v>
      </c>
      <c r="N22" s="13" t="s">
        <v>57</v>
      </c>
      <c r="O22" s="13" t="s">
        <v>57</v>
      </c>
      <c r="P22" s="13" t="s">
        <v>57</v>
      </c>
      <c r="Q22" s="13" t="s">
        <v>57</v>
      </c>
      <c r="R22" s="13" t="s">
        <v>57</v>
      </c>
      <c r="S22" s="13" t="s">
        <v>57</v>
      </c>
      <c r="T22" s="13" t="s">
        <v>57</v>
      </c>
      <c r="U22" s="13" t="s">
        <v>57</v>
      </c>
      <c r="V22" s="13" t="s">
        <v>57</v>
      </c>
      <c r="W22" s="13" t="s">
        <v>57</v>
      </c>
      <c r="X22" s="13" t="s">
        <v>57</v>
      </c>
      <c r="Y22" s="13" t="s">
        <v>57</v>
      </c>
      <c r="Z22" s="13" t="s">
        <v>57</v>
      </c>
      <c r="AA22" s="13" t="s">
        <v>57</v>
      </c>
      <c r="AB22" s="13" t="s">
        <v>57</v>
      </c>
      <c r="AC22" s="13" t="s">
        <v>57</v>
      </c>
      <c r="AD22" s="13" t="s">
        <v>57</v>
      </c>
      <c r="AE22" s="13" t="s">
        <v>57</v>
      </c>
      <c r="AF22" s="13" t="s">
        <v>57</v>
      </c>
      <c r="AG22" s="13" t="s">
        <v>57</v>
      </c>
      <c r="AH22" s="13" t="s">
        <v>57</v>
      </c>
      <c r="AI22" s="13" t="s">
        <v>57</v>
      </c>
      <c r="AJ22" s="13" t="s">
        <v>57</v>
      </c>
      <c r="AK22" s="13" t="s">
        <v>57</v>
      </c>
    </row>
    <row r="23" spans="1:37" x14ac:dyDescent="0.3">
      <c r="A23" s="3">
        <v>20</v>
      </c>
      <c r="B23" s="42" t="s">
        <v>64</v>
      </c>
      <c r="C23" s="42" t="s">
        <v>65</v>
      </c>
      <c r="D23" s="42" t="s">
        <v>64</v>
      </c>
      <c r="E23" s="42" t="s">
        <v>65</v>
      </c>
      <c r="F23" s="42" t="s">
        <v>64</v>
      </c>
      <c r="G23" s="42" t="s">
        <v>65</v>
      </c>
      <c r="H23" s="13" t="s">
        <v>57</v>
      </c>
      <c r="I23" s="13" t="s">
        <v>57</v>
      </c>
      <c r="J23" s="13" t="s">
        <v>57</v>
      </c>
      <c r="K23" s="13" t="s">
        <v>57</v>
      </c>
      <c r="L23" s="13" t="s">
        <v>57</v>
      </c>
      <c r="M23" s="13" t="s">
        <v>57</v>
      </c>
      <c r="N23" s="13" t="s">
        <v>57</v>
      </c>
      <c r="O23" s="13" t="s">
        <v>57</v>
      </c>
      <c r="P23" s="13" t="s">
        <v>57</v>
      </c>
      <c r="Q23" s="13" t="s">
        <v>57</v>
      </c>
      <c r="R23" s="13" t="s">
        <v>57</v>
      </c>
      <c r="S23" s="13" t="s">
        <v>57</v>
      </c>
      <c r="T23" s="13" t="s">
        <v>57</v>
      </c>
      <c r="U23" s="13" t="s">
        <v>57</v>
      </c>
      <c r="V23" s="13" t="s">
        <v>57</v>
      </c>
      <c r="W23" s="13" t="s">
        <v>57</v>
      </c>
      <c r="X23" s="13" t="s">
        <v>57</v>
      </c>
      <c r="Y23" s="13" t="s">
        <v>57</v>
      </c>
      <c r="Z23" s="13" t="s">
        <v>57</v>
      </c>
      <c r="AA23" s="13" t="s">
        <v>57</v>
      </c>
      <c r="AB23" s="13" t="s">
        <v>57</v>
      </c>
      <c r="AC23" s="13" t="s">
        <v>57</v>
      </c>
      <c r="AD23" s="13" t="s">
        <v>57</v>
      </c>
      <c r="AE23" s="13" t="s">
        <v>57</v>
      </c>
      <c r="AF23" s="13" t="s">
        <v>57</v>
      </c>
      <c r="AG23" s="13" t="s">
        <v>57</v>
      </c>
      <c r="AH23" s="13" t="s">
        <v>57</v>
      </c>
      <c r="AI23" s="13" t="s">
        <v>57</v>
      </c>
      <c r="AJ23" s="13" t="s">
        <v>57</v>
      </c>
      <c r="AK23" s="13" t="s">
        <v>57</v>
      </c>
    </row>
    <row r="24" spans="1:37" x14ac:dyDescent="0.3">
      <c r="A24" s="3">
        <v>21</v>
      </c>
      <c r="B24" s="103" t="s">
        <v>166</v>
      </c>
      <c r="C24" s="24" t="s">
        <v>138</v>
      </c>
      <c r="D24" s="24" t="s">
        <v>142</v>
      </c>
      <c r="E24" s="24" t="s">
        <v>138</v>
      </c>
      <c r="F24" s="103" t="s">
        <v>167</v>
      </c>
      <c r="G24" s="24" t="s">
        <v>138</v>
      </c>
      <c r="H24" s="13" t="s">
        <v>57</v>
      </c>
      <c r="I24" s="13" t="s">
        <v>57</v>
      </c>
      <c r="J24" s="13" t="s">
        <v>57</v>
      </c>
      <c r="K24" s="13" t="s">
        <v>57</v>
      </c>
      <c r="L24" s="13" t="s">
        <v>57</v>
      </c>
      <c r="M24" s="13" t="s">
        <v>57</v>
      </c>
      <c r="N24" s="13" t="s">
        <v>57</v>
      </c>
      <c r="O24" s="13" t="s">
        <v>57</v>
      </c>
      <c r="P24" s="13" t="s">
        <v>57</v>
      </c>
      <c r="Q24" s="13" t="s">
        <v>57</v>
      </c>
      <c r="R24" s="13" t="s">
        <v>57</v>
      </c>
      <c r="S24" s="13" t="s">
        <v>57</v>
      </c>
      <c r="T24" s="13" t="s">
        <v>57</v>
      </c>
      <c r="U24" s="13" t="s">
        <v>57</v>
      </c>
      <c r="V24" s="13" t="s">
        <v>57</v>
      </c>
      <c r="W24" s="13" t="s">
        <v>57</v>
      </c>
      <c r="X24" s="13" t="s">
        <v>57</v>
      </c>
      <c r="Y24" s="13" t="s">
        <v>57</v>
      </c>
      <c r="Z24" s="13" t="s">
        <v>57</v>
      </c>
      <c r="AA24" s="13" t="s">
        <v>57</v>
      </c>
      <c r="AB24" s="13" t="s">
        <v>57</v>
      </c>
      <c r="AC24" s="13" t="s">
        <v>57</v>
      </c>
      <c r="AD24" s="13" t="s">
        <v>57</v>
      </c>
      <c r="AE24" s="13" t="s">
        <v>57</v>
      </c>
      <c r="AF24" s="13" t="s">
        <v>57</v>
      </c>
      <c r="AG24" s="13" t="s">
        <v>57</v>
      </c>
      <c r="AH24" s="13" t="s">
        <v>57</v>
      </c>
      <c r="AI24" s="13" t="s">
        <v>57</v>
      </c>
      <c r="AJ24" s="13" t="s">
        <v>57</v>
      </c>
      <c r="AK24" s="13" t="s">
        <v>57</v>
      </c>
    </row>
    <row r="25" spans="1:37" x14ac:dyDescent="0.3">
      <c r="A25" s="3">
        <v>22</v>
      </c>
      <c r="B25" s="103" t="s">
        <v>167</v>
      </c>
      <c r="C25" s="24" t="s">
        <v>140</v>
      </c>
      <c r="D25" s="24" t="s">
        <v>141</v>
      </c>
      <c r="E25" s="24" t="s">
        <v>140</v>
      </c>
      <c r="F25" s="103" t="s">
        <v>166</v>
      </c>
      <c r="G25" s="24" t="s">
        <v>140</v>
      </c>
      <c r="H25" s="13" t="s">
        <v>57</v>
      </c>
      <c r="I25" s="13" t="s">
        <v>57</v>
      </c>
      <c r="J25" s="13" t="s">
        <v>57</v>
      </c>
      <c r="K25" s="13" t="s">
        <v>57</v>
      </c>
      <c r="L25" s="13" t="s">
        <v>57</v>
      </c>
      <c r="M25" s="13" t="s">
        <v>57</v>
      </c>
      <c r="N25" s="13" t="s">
        <v>57</v>
      </c>
      <c r="O25" s="13" t="s">
        <v>57</v>
      </c>
      <c r="P25" s="13" t="s">
        <v>57</v>
      </c>
      <c r="Q25" s="13" t="s">
        <v>57</v>
      </c>
      <c r="R25" s="13" t="s">
        <v>57</v>
      </c>
      <c r="S25" s="13" t="s">
        <v>57</v>
      </c>
      <c r="T25" s="13" t="s">
        <v>57</v>
      </c>
      <c r="U25" s="13" t="s">
        <v>57</v>
      </c>
      <c r="V25" s="13" t="s">
        <v>57</v>
      </c>
      <c r="W25" s="13" t="s">
        <v>57</v>
      </c>
      <c r="X25" s="13" t="s">
        <v>57</v>
      </c>
      <c r="Y25" s="13" t="s">
        <v>57</v>
      </c>
      <c r="Z25" s="13" t="s">
        <v>57</v>
      </c>
      <c r="AA25" s="13" t="s">
        <v>57</v>
      </c>
      <c r="AB25" s="13" t="s">
        <v>57</v>
      </c>
      <c r="AC25" s="13" t="s">
        <v>57</v>
      </c>
      <c r="AD25" s="13" t="s">
        <v>57</v>
      </c>
      <c r="AE25" s="13" t="s">
        <v>57</v>
      </c>
      <c r="AF25" s="13" t="s">
        <v>57</v>
      </c>
      <c r="AG25" s="13" t="s">
        <v>57</v>
      </c>
      <c r="AH25" s="13" t="s">
        <v>57</v>
      </c>
      <c r="AI25" s="13" t="s">
        <v>57</v>
      </c>
      <c r="AJ25" s="13" t="s">
        <v>57</v>
      </c>
      <c r="AK25" s="13" t="s">
        <v>57</v>
      </c>
    </row>
    <row r="26" spans="1:37" x14ac:dyDescent="0.3">
      <c r="A26" s="3">
        <v>23</v>
      </c>
      <c r="B26" s="24" t="s">
        <v>57</v>
      </c>
      <c r="C26" s="24" t="s">
        <v>57</v>
      </c>
      <c r="D26" s="45"/>
      <c r="E26" s="24"/>
      <c r="F26" s="24"/>
      <c r="G26" s="24"/>
      <c r="H26" s="13" t="s">
        <v>57</v>
      </c>
      <c r="I26" s="13" t="s">
        <v>57</v>
      </c>
      <c r="J26" s="13" t="s">
        <v>57</v>
      </c>
      <c r="K26" s="13" t="s">
        <v>57</v>
      </c>
      <c r="L26" s="13" t="s">
        <v>57</v>
      </c>
      <c r="M26" s="13" t="s">
        <v>57</v>
      </c>
      <c r="N26" s="13" t="s">
        <v>57</v>
      </c>
      <c r="O26" s="13" t="s">
        <v>57</v>
      </c>
      <c r="P26" s="13" t="s">
        <v>57</v>
      </c>
      <c r="Q26" s="13" t="s">
        <v>57</v>
      </c>
      <c r="R26" s="13" t="s">
        <v>57</v>
      </c>
      <c r="S26" s="13" t="s">
        <v>57</v>
      </c>
      <c r="T26" s="13" t="s">
        <v>57</v>
      </c>
      <c r="U26" s="13" t="s">
        <v>57</v>
      </c>
      <c r="V26" s="13" t="s">
        <v>57</v>
      </c>
      <c r="W26" s="13" t="s">
        <v>57</v>
      </c>
      <c r="X26" s="13" t="s">
        <v>57</v>
      </c>
      <c r="Y26" s="13" t="s">
        <v>57</v>
      </c>
      <c r="Z26" s="13" t="s">
        <v>57</v>
      </c>
      <c r="AA26" s="13" t="s">
        <v>57</v>
      </c>
      <c r="AB26" s="13" t="s">
        <v>57</v>
      </c>
      <c r="AC26" s="13" t="s">
        <v>57</v>
      </c>
      <c r="AD26" s="13" t="s">
        <v>57</v>
      </c>
      <c r="AE26" s="13" t="s">
        <v>57</v>
      </c>
      <c r="AF26" s="13" t="s">
        <v>57</v>
      </c>
      <c r="AG26" s="13" t="s">
        <v>57</v>
      </c>
      <c r="AH26" s="13" t="s">
        <v>57</v>
      </c>
      <c r="AI26" s="13" t="s">
        <v>57</v>
      </c>
      <c r="AJ26" s="13" t="s">
        <v>57</v>
      </c>
      <c r="AK26" s="13" t="s">
        <v>57</v>
      </c>
    </row>
    <row r="27" spans="1:37" x14ac:dyDescent="0.3">
      <c r="A27" s="3">
        <v>24</v>
      </c>
      <c r="B27" s="24" t="s">
        <v>57</v>
      </c>
      <c r="C27" s="24" t="s">
        <v>57</v>
      </c>
      <c r="D27" s="46" t="s">
        <v>57</v>
      </c>
      <c r="E27" s="24" t="s">
        <v>57</v>
      </c>
      <c r="F27" s="24"/>
      <c r="G27" s="24"/>
      <c r="H27" s="13" t="s">
        <v>57</v>
      </c>
      <c r="I27" s="13" t="s">
        <v>57</v>
      </c>
      <c r="J27" s="13" t="s">
        <v>57</v>
      </c>
      <c r="K27" s="13" t="s">
        <v>57</v>
      </c>
      <c r="L27" s="13" t="s">
        <v>57</v>
      </c>
      <c r="M27" s="13" t="s">
        <v>57</v>
      </c>
      <c r="N27" s="13" t="s">
        <v>57</v>
      </c>
      <c r="O27" s="13" t="s">
        <v>57</v>
      </c>
      <c r="P27" s="13" t="s">
        <v>57</v>
      </c>
      <c r="Q27" s="13" t="s">
        <v>57</v>
      </c>
      <c r="R27" s="13" t="s">
        <v>57</v>
      </c>
      <c r="S27" s="13" t="s">
        <v>57</v>
      </c>
      <c r="T27" s="13" t="s">
        <v>57</v>
      </c>
      <c r="U27" s="13" t="s">
        <v>57</v>
      </c>
      <c r="V27" s="13" t="s">
        <v>57</v>
      </c>
      <c r="W27" s="13" t="s">
        <v>57</v>
      </c>
      <c r="X27" s="13" t="s">
        <v>57</v>
      </c>
      <c r="Y27" s="13" t="s">
        <v>57</v>
      </c>
      <c r="Z27" s="13" t="s">
        <v>57</v>
      </c>
      <c r="AA27" s="13" t="s">
        <v>57</v>
      </c>
      <c r="AB27" s="13" t="s">
        <v>57</v>
      </c>
      <c r="AC27" s="13" t="s">
        <v>57</v>
      </c>
      <c r="AD27" s="13" t="s">
        <v>57</v>
      </c>
      <c r="AE27" s="13" t="s">
        <v>57</v>
      </c>
      <c r="AF27" s="13" t="s">
        <v>57</v>
      </c>
      <c r="AG27" s="13" t="s">
        <v>57</v>
      </c>
      <c r="AH27" s="13" t="s">
        <v>57</v>
      </c>
      <c r="AI27" s="13" t="s">
        <v>57</v>
      </c>
      <c r="AJ27" s="13" t="s">
        <v>57</v>
      </c>
      <c r="AK27" s="13" t="s">
        <v>57</v>
      </c>
    </row>
    <row r="28" spans="1:37" x14ac:dyDescent="0.3">
      <c r="A28" s="3">
        <v>25</v>
      </c>
      <c r="B28" s="13" t="s">
        <v>57</v>
      </c>
      <c r="C28" s="13" t="s">
        <v>57</v>
      </c>
      <c r="D28" s="13" t="s">
        <v>57</v>
      </c>
      <c r="E28" s="13" t="s">
        <v>57</v>
      </c>
      <c r="F28" s="13" t="s">
        <v>57</v>
      </c>
      <c r="G28" s="13" t="s">
        <v>57</v>
      </c>
      <c r="H28" s="13" t="s">
        <v>57</v>
      </c>
      <c r="I28" s="13" t="s">
        <v>57</v>
      </c>
      <c r="J28" s="13" t="s">
        <v>57</v>
      </c>
      <c r="K28" s="13" t="s">
        <v>57</v>
      </c>
      <c r="L28" s="13" t="s">
        <v>57</v>
      </c>
      <c r="M28" s="13" t="s">
        <v>57</v>
      </c>
      <c r="N28" s="13" t="s">
        <v>57</v>
      </c>
      <c r="O28" s="13" t="s">
        <v>57</v>
      </c>
      <c r="P28" s="13" t="s">
        <v>57</v>
      </c>
      <c r="Q28" s="13" t="s">
        <v>57</v>
      </c>
      <c r="R28" s="13" t="s">
        <v>57</v>
      </c>
      <c r="S28" s="13" t="s">
        <v>57</v>
      </c>
      <c r="T28" s="13" t="s">
        <v>57</v>
      </c>
      <c r="U28" s="13" t="s">
        <v>57</v>
      </c>
      <c r="V28" s="13" t="s">
        <v>57</v>
      </c>
      <c r="W28" s="13" t="s">
        <v>57</v>
      </c>
      <c r="X28" s="13" t="s">
        <v>57</v>
      </c>
      <c r="Y28" s="13" t="s">
        <v>57</v>
      </c>
      <c r="Z28" s="13" t="s">
        <v>57</v>
      </c>
      <c r="AA28" s="13" t="s">
        <v>57</v>
      </c>
      <c r="AB28" s="13" t="s">
        <v>57</v>
      </c>
      <c r="AC28" s="13" t="s">
        <v>57</v>
      </c>
      <c r="AD28" s="13" t="s">
        <v>57</v>
      </c>
      <c r="AE28" s="13" t="s">
        <v>57</v>
      </c>
      <c r="AF28" s="13" t="s">
        <v>57</v>
      </c>
      <c r="AG28" s="13" t="s">
        <v>57</v>
      </c>
      <c r="AH28" s="13" t="s">
        <v>57</v>
      </c>
      <c r="AI28" s="13" t="s">
        <v>57</v>
      </c>
      <c r="AJ28" s="13" t="s">
        <v>57</v>
      </c>
      <c r="AK28" s="13" t="s">
        <v>57</v>
      </c>
    </row>
    <row r="29" spans="1:37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1867-5BB8-46A1-B76E-7C9F681CE495}">
  <dimension ref="A1:BP29"/>
  <sheetViews>
    <sheetView topLeftCell="O1" zoomScale="110" zoomScaleNormal="110" workbookViewId="0">
      <selection activeCell="T11" sqref="T11"/>
    </sheetView>
  </sheetViews>
  <sheetFormatPr defaultColWidth="8.81640625" defaultRowHeight="13" x14ac:dyDescent="0.3"/>
  <cols>
    <col min="1" max="1" width="8.7265625" style="3" bestFit="1" customWidth="1" collapsed="1"/>
    <col min="2" max="2" width="21" style="3" customWidth="1" collapsed="1"/>
    <col min="3" max="3" width="21.54296875" style="3" customWidth="1" collapsed="1"/>
    <col min="4" max="4" width="32.26953125" style="3" bestFit="1" customWidth="1" collapsed="1"/>
    <col min="5" max="5" width="19.26953125" style="3" bestFit="1" customWidth="1" collapsed="1"/>
    <col min="6" max="6" width="28.26953125" style="3" bestFit="1" customWidth="1" collapsed="1"/>
    <col min="7" max="7" width="15.1796875" style="3" bestFit="1" customWidth="1" collapsed="1"/>
    <col min="8" max="8" width="18.81640625" style="3" bestFit="1" customWidth="1" collapsed="1"/>
    <col min="9" max="9" width="20" style="3" bestFit="1" customWidth="1" collapsed="1"/>
    <col min="10" max="10" width="13.36328125" style="3" customWidth="1" collapsed="1"/>
    <col min="11" max="11" width="15.81640625" style="3" bestFit="1" customWidth="1" collapsed="1"/>
    <col min="12" max="12" width="19.453125" style="3" bestFit="1" customWidth="1" collapsed="1"/>
    <col min="13" max="13" width="18.1796875" style="3" bestFit="1" customWidth="1" collapsed="1"/>
    <col min="14" max="14" width="19.453125" style="3" bestFit="1" customWidth="1" collapsed="1"/>
    <col min="15" max="15" width="17.6328125" style="3" customWidth="1" collapsed="1"/>
    <col min="16" max="16" width="16.81640625" style="3" bestFit="1" customWidth="1" collapsed="1"/>
    <col min="17" max="17" width="16.7265625" style="3" bestFit="1" customWidth="1" collapsed="1"/>
    <col min="18" max="18" width="13.54296875" style="3" bestFit="1" customWidth="1" collapsed="1"/>
    <col min="19" max="19" width="31.54296875" style="3" bestFit="1" customWidth="1" collapsed="1"/>
    <col min="20" max="20" width="16.453125" style="3" bestFit="1" customWidth="1" collapsed="1"/>
    <col min="21" max="21" width="16.453125" style="3" customWidth="1" collapsed="1"/>
    <col min="22" max="22" width="20" style="3" customWidth="1" collapsed="1"/>
    <col min="23" max="23" width="12" style="3" bestFit="1" customWidth="1" collapsed="1"/>
    <col min="24" max="24" width="13" style="3" bestFit="1" customWidth="1" collapsed="1"/>
    <col min="25" max="25" width="18.453125" style="3" customWidth="1" collapsed="1"/>
    <col min="26" max="27" width="13" style="3" customWidth="1" collapsed="1"/>
    <col min="28" max="29" width="12.26953125" style="3" customWidth="1" collapsed="1"/>
    <col min="30" max="30" width="21.6328125" style="3" customWidth="1" collapsed="1"/>
    <col min="31" max="32" width="13" style="3" bestFit="1" customWidth="1" collapsed="1"/>
    <col min="33" max="34" width="9.81640625" style="3" bestFit="1" customWidth="1" collapsed="1"/>
    <col min="35" max="35" width="12.81640625" style="3" bestFit="1" customWidth="1" collapsed="1"/>
    <col min="36" max="36" width="11.453125" style="3" bestFit="1" customWidth="1" collapsed="1"/>
    <col min="37" max="37" width="13" style="3" bestFit="1" customWidth="1" collapsed="1"/>
    <col min="38" max="38" width="9.81640625" style="3" bestFit="1" customWidth="1" collapsed="1"/>
    <col min="39" max="39" width="10" style="3" bestFit="1" customWidth="1" collapsed="1"/>
    <col min="40" max="40" width="13" style="3" bestFit="1" customWidth="1" collapsed="1"/>
    <col min="41" max="16384" width="8.81640625" style="3" collapsed="1"/>
  </cols>
  <sheetData>
    <row r="1" spans="1:6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170</v>
      </c>
      <c r="AM1" s="3" t="s">
        <v>171</v>
      </c>
      <c r="AN1" s="3" t="s">
        <v>172</v>
      </c>
    </row>
    <row r="2" spans="1:68" s="8" customFormat="1" ht="26" x14ac:dyDescent="0.3">
      <c r="A2" s="5" t="s">
        <v>9</v>
      </c>
      <c r="B2" s="6" t="s">
        <v>10</v>
      </c>
      <c r="C2" s="7" t="s">
        <v>11</v>
      </c>
      <c r="D2" s="6" t="s">
        <v>40</v>
      </c>
      <c r="E2" s="6" t="s">
        <v>41</v>
      </c>
      <c r="F2" s="6" t="s">
        <v>43</v>
      </c>
      <c r="G2" s="6" t="s">
        <v>42</v>
      </c>
      <c r="H2" s="6" t="s">
        <v>44</v>
      </c>
      <c r="I2" s="6" t="s">
        <v>45</v>
      </c>
      <c r="J2" s="7" t="s">
        <v>46</v>
      </c>
      <c r="K2" s="7" t="s">
        <v>47</v>
      </c>
      <c r="L2" s="7" t="s">
        <v>62</v>
      </c>
      <c r="M2" s="7" t="s">
        <v>75</v>
      </c>
      <c r="N2" s="58" t="s">
        <v>74</v>
      </c>
      <c r="O2" s="61" t="s">
        <v>48</v>
      </c>
      <c r="P2" s="60" t="s">
        <v>95</v>
      </c>
      <c r="Q2" s="60" t="s">
        <v>79</v>
      </c>
      <c r="R2" s="61" t="s">
        <v>80</v>
      </c>
      <c r="S2" s="60" t="s">
        <v>82</v>
      </c>
      <c r="T2" s="60" t="s">
        <v>81</v>
      </c>
      <c r="U2" s="60" t="s">
        <v>161</v>
      </c>
      <c r="V2" s="82"/>
      <c r="W2" s="83"/>
      <c r="X2" s="82"/>
      <c r="Y2" s="83"/>
      <c r="Z2" s="83"/>
      <c r="AA2" s="83"/>
      <c r="AB2" s="88"/>
      <c r="AC2" s="88"/>
      <c r="AD2" s="87"/>
      <c r="AE2" s="88"/>
      <c r="AF2" s="88"/>
      <c r="AG2" s="88"/>
      <c r="AH2" s="104"/>
      <c r="AI2" s="104"/>
      <c r="AJ2" s="104"/>
      <c r="AK2" s="104"/>
      <c r="AL2" s="104"/>
      <c r="AM2" s="10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x14ac:dyDescent="0.3">
      <c r="A3" s="3">
        <v>0</v>
      </c>
      <c r="B3" s="9">
        <v>1</v>
      </c>
      <c r="C3" s="10" t="s">
        <v>174</v>
      </c>
      <c r="D3" s="11" t="s">
        <v>66</v>
      </c>
      <c r="E3" s="10" t="s">
        <v>51</v>
      </c>
      <c r="F3" s="72" t="s">
        <v>86</v>
      </c>
      <c r="G3" s="70" t="s">
        <v>67</v>
      </c>
      <c r="H3" s="71" t="s">
        <v>87</v>
      </c>
      <c r="I3" s="21">
        <f>ROUND((G3*H3),3)</f>
        <v>271134</v>
      </c>
      <c r="J3" s="23">
        <v>0</v>
      </c>
      <c r="K3" s="23">
        <v>0</v>
      </c>
      <c r="L3" s="23">
        <v>0.18</v>
      </c>
      <c r="M3" s="22">
        <f>I3</f>
        <v>271134</v>
      </c>
      <c r="N3" s="59">
        <f>ROUNDUP((I3*L3),2)</f>
        <v>48804.12</v>
      </c>
      <c r="O3" s="10" t="s">
        <v>174</v>
      </c>
      <c r="P3" s="70" t="str">
        <f>G3</f>
        <v>1800</v>
      </c>
      <c r="Q3" s="70" t="str">
        <f>P3</f>
        <v>1800</v>
      </c>
      <c r="R3" s="10" t="str">
        <f>H3</f>
        <v>150.63</v>
      </c>
      <c r="S3" s="105">
        <f>ROUND((Q3*R3),2)</f>
        <v>271134</v>
      </c>
      <c r="T3" s="22">
        <f>ROUNDUP((S3*L3),2)</f>
        <v>48804.12</v>
      </c>
      <c r="U3" s="22">
        <f>S3</f>
        <v>271134</v>
      </c>
      <c r="V3" s="10"/>
      <c r="W3" s="57"/>
      <c r="X3" s="10"/>
      <c r="Y3" s="22"/>
      <c r="Z3" s="22"/>
      <c r="AA3" s="22"/>
      <c r="AB3" s="10"/>
      <c r="AC3" s="70"/>
      <c r="AD3" s="22"/>
      <c r="AE3" s="22"/>
      <c r="AF3" s="59"/>
      <c r="AG3" s="106"/>
      <c r="AH3" s="107"/>
      <c r="AI3" s="54"/>
      <c r="AJ3" s="28"/>
      <c r="AK3" s="107"/>
      <c r="AL3" s="28"/>
      <c r="AM3" s="107"/>
    </row>
    <row r="4" spans="1:68" x14ac:dyDescent="0.3">
      <c r="A4" s="3">
        <v>1</v>
      </c>
      <c r="B4" s="9">
        <v>2</v>
      </c>
      <c r="C4" s="10" t="s">
        <v>175</v>
      </c>
      <c r="D4" s="11" t="s">
        <v>66</v>
      </c>
      <c r="E4" s="10" t="s">
        <v>51</v>
      </c>
      <c r="F4" s="72" t="s">
        <v>86</v>
      </c>
      <c r="G4" s="70" t="s">
        <v>68</v>
      </c>
      <c r="H4" s="71" t="s">
        <v>88</v>
      </c>
      <c r="I4" s="21">
        <f t="shared" ref="I4:I7" si="0">ROUND((G4*H4),3)</f>
        <v>1125200</v>
      </c>
      <c r="J4" s="23">
        <v>0</v>
      </c>
      <c r="K4" s="23">
        <v>0</v>
      </c>
      <c r="L4" s="23">
        <v>0.12</v>
      </c>
      <c r="M4" s="22">
        <f t="shared" ref="M4:M7" si="1">I4</f>
        <v>1125200</v>
      </c>
      <c r="N4" s="59">
        <f t="shared" ref="N4:N7" si="2">ROUNDUP((I4*L4),2)</f>
        <v>135024</v>
      </c>
      <c r="O4" s="10" t="s">
        <v>175</v>
      </c>
      <c r="P4" s="70" t="str">
        <f t="shared" ref="P4:P7" si="3">G4</f>
        <v>625</v>
      </c>
      <c r="Q4" s="70" t="str">
        <f t="shared" ref="Q4:Q7" si="4">P4</f>
        <v>625</v>
      </c>
      <c r="R4" s="10" t="str">
        <f t="shared" ref="R4:R7" si="5">H4</f>
        <v>1800.32</v>
      </c>
      <c r="S4" s="105">
        <f t="shared" ref="S4:S7" si="6">ROUND((Q4*R4),2)</f>
        <v>1125200</v>
      </c>
      <c r="T4" s="22">
        <f t="shared" ref="T4:T7" si="7">ROUNDUP((S4*L4),2)</f>
        <v>135024</v>
      </c>
      <c r="U4" s="22">
        <f t="shared" ref="U4:U7" si="8">S4</f>
        <v>1125200</v>
      </c>
      <c r="V4" s="10"/>
      <c r="W4" s="57"/>
      <c r="X4" s="10"/>
      <c r="Y4" s="22"/>
      <c r="Z4" s="22"/>
      <c r="AA4" s="22"/>
      <c r="AB4" s="10"/>
      <c r="AC4" s="70"/>
      <c r="AD4" s="22"/>
      <c r="AE4" s="22"/>
      <c r="AF4" s="59"/>
      <c r="AG4" s="106"/>
      <c r="AH4" s="107"/>
      <c r="AI4" s="54"/>
      <c r="AJ4" s="28"/>
      <c r="AK4" s="107"/>
      <c r="AL4" s="28"/>
      <c r="AM4" s="107"/>
    </row>
    <row r="5" spans="1:68" x14ac:dyDescent="0.3">
      <c r="A5" s="3">
        <v>2</v>
      </c>
      <c r="B5" s="9">
        <v>3</v>
      </c>
      <c r="C5" s="10" t="s">
        <v>176</v>
      </c>
      <c r="D5" s="11" t="s">
        <v>66</v>
      </c>
      <c r="E5" s="10" t="s">
        <v>51</v>
      </c>
      <c r="F5" s="72" t="s">
        <v>86</v>
      </c>
      <c r="G5" s="70" t="s">
        <v>69</v>
      </c>
      <c r="H5" s="71" t="s">
        <v>89</v>
      </c>
      <c r="I5" s="21">
        <f t="shared" si="0"/>
        <v>234405.6</v>
      </c>
      <c r="J5" s="23">
        <v>0</v>
      </c>
      <c r="K5" s="23">
        <v>0</v>
      </c>
      <c r="L5" s="23">
        <v>0.12</v>
      </c>
      <c r="M5" s="22">
        <f t="shared" si="1"/>
        <v>234405.6</v>
      </c>
      <c r="N5" s="59">
        <f t="shared" si="2"/>
        <v>28128.679999999997</v>
      </c>
      <c r="O5" s="10" t="s">
        <v>176</v>
      </c>
      <c r="P5" s="70" t="str">
        <f t="shared" si="3"/>
        <v>780</v>
      </c>
      <c r="Q5" s="70" t="str">
        <f t="shared" si="4"/>
        <v>780</v>
      </c>
      <c r="R5" s="10" t="str">
        <f t="shared" si="5"/>
        <v>300.52</v>
      </c>
      <c r="S5" s="105">
        <f t="shared" si="6"/>
        <v>234405.6</v>
      </c>
      <c r="T5" s="22">
        <f t="shared" si="7"/>
        <v>28128.679999999997</v>
      </c>
      <c r="U5" s="22">
        <f t="shared" si="8"/>
        <v>234405.6</v>
      </c>
      <c r="V5" s="10"/>
      <c r="W5" s="57"/>
      <c r="X5" s="10"/>
      <c r="Y5" s="22"/>
      <c r="Z5" s="22"/>
      <c r="AA5" s="22"/>
      <c r="AB5" s="10"/>
      <c r="AC5" s="70"/>
      <c r="AD5" s="22"/>
      <c r="AE5" s="22"/>
      <c r="AF5" s="59"/>
      <c r="AG5" s="106"/>
      <c r="AH5" s="107"/>
      <c r="AI5" s="54"/>
      <c r="AJ5" s="28"/>
      <c r="AK5" s="107"/>
      <c r="AL5" s="28"/>
      <c r="AM5" s="107"/>
    </row>
    <row r="6" spans="1:68" x14ac:dyDescent="0.3">
      <c r="A6" s="3">
        <v>3</v>
      </c>
      <c r="B6" s="9">
        <v>4</v>
      </c>
      <c r="C6" s="10" t="s">
        <v>177</v>
      </c>
      <c r="D6" s="11" t="s">
        <v>66</v>
      </c>
      <c r="E6" s="10" t="s">
        <v>51</v>
      </c>
      <c r="F6" s="72" t="s">
        <v>86</v>
      </c>
      <c r="G6" s="70" t="s">
        <v>97</v>
      </c>
      <c r="H6" s="71" t="s">
        <v>90</v>
      </c>
      <c r="I6" s="21">
        <f t="shared" si="0"/>
        <v>3176.6</v>
      </c>
      <c r="J6" s="23">
        <v>0</v>
      </c>
      <c r="K6" s="23">
        <v>0</v>
      </c>
      <c r="L6" s="23">
        <v>0.05</v>
      </c>
      <c r="M6" s="22">
        <f t="shared" si="1"/>
        <v>3176.6</v>
      </c>
      <c r="N6" s="59">
        <f t="shared" si="2"/>
        <v>158.83000000000001</v>
      </c>
      <c r="O6" s="10" t="s">
        <v>177</v>
      </c>
      <c r="P6" s="70" t="str">
        <f t="shared" si="3"/>
        <v>7</v>
      </c>
      <c r="Q6" s="70" t="str">
        <f t="shared" si="4"/>
        <v>7</v>
      </c>
      <c r="R6" s="10" t="str">
        <f t="shared" si="5"/>
        <v>453.8</v>
      </c>
      <c r="S6" s="105">
        <f t="shared" si="6"/>
        <v>3176.6</v>
      </c>
      <c r="T6" s="22">
        <f t="shared" si="7"/>
        <v>158.83000000000001</v>
      </c>
      <c r="U6" s="22">
        <f t="shared" si="8"/>
        <v>3176.6</v>
      </c>
      <c r="V6" s="10"/>
      <c r="W6" s="57"/>
      <c r="X6" s="10"/>
      <c r="Y6" s="22"/>
      <c r="Z6" s="22"/>
      <c r="AA6" s="22"/>
      <c r="AB6" s="9"/>
      <c r="AC6" s="9"/>
      <c r="AD6" s="9"/>
      <c r="AE6" s="9"/>
      <c r="AF6" s="9"/>
      <c r="AG6" s="9"/>
      <c r="AH6" s="107"/>
      <c r="AI6" s="54"/>
      <c r="AJ6" s="28"/>
      <c r="AK6" s="107"/>
      <c r="AL6" s="28"/>
      <c r="AM6" s="107"/>
    </row>
    <row r="7" spans="1:68" x14ac:dyDescent="0.3">
      <c r="A7" s="3">
        <v>4</v>
      </c>
      <c r="B7" s="9">
        <v>5</v>
      </c>
      <c r="C7" s="10" t="s">
        <v>178</v>
      </c>
      <c r="D7" s="11" t="s">
        <v>66</v>
      </c>
      <c r="E7" s="10" t="s">
        <v>51</v>
      </c>
      <c r="F7" s="72" t="s">
        <v>86</v>
      </c>
      <c r="G7" s="70" t="s">
        <v>98</v>
      </c>
      <c r="H7" s="71" t="s">
        <v>91</v>
      </c>
      <c r="I7" s="21">
        <f t="shared" si="0"/>
        <v>131596.04999999999</v>
      </c>
      <c r="J7" s="23">
        <v>0</v>
      </c>
      <c r="K7" s="23">
        <v>0</v>
      </c>
      <c r="L7" s="23">
        <v>0.18</v>
      </c>
      <c r="M7" s="22">
        <f t="shared" si="1"/>
        <v>131596.04999999999</v>
      </c>
      <c r="N7" s="59">
        <f t="shared" si="2"/>
        <v>23687.289999999997</v>
      </c>
      <c r="O7" s="10" t="s">
        <v>178</v>
      </c>
      <c r="P7" s="70" t="str">
        <f t="shared" si="3"/>
        <v>655</v>
      </c>
      <c r="Q7" s="70" t="str">
        <f t="shared" si="4"/>
        <v>655</v>
      </c>
      <c r="R7" s="10" t="str">
        <f t="shared" si="5"/>
        <v>200.91</v>
      </c>
      <c r="S7" s="105">
        <f t="shared" si="6"/>
        <v>131596.04999999999</v>
      </c>
      <c r="T7" s="22">
        <f t="shared" si="7"/>
        <v>23687.289999999997</v>
      </c>
      <c r="U7" s="22">
        <f t="shared" si="8"/>
        <v>131596.04999999999</v>
      </c>
      <c r="V7" s="10"/>
      <c r="W7" s="57"/>
      <c r="X7" s="10"/>
      <c r="Y7" s="22"/>
      <c r="Z7" s="22"/>
      <c r="AA7" s="22"/>
      <c r="AB7" s="9"/>
      <c r="AC7" s="9"/>
      <c r="AD7" s="9"/>
      <c r="AE7" s="9"/>
      <c r="AF7" s="9"/>
      <c r="AG7" s="9"/>
      <c r="AH7" s="107"/>
      <c r="AI7" s="54"/>
      <c r="AJ7" s="28"/>
      <c r="AK7" s="107"/>
      <c r="AL7" s="28"/>
      <c r="AM7" s="107"/>
    </row>
    <row r="8" spans="1:68" x14ac:dyDescent="0.3">
      <c r="A8" s="3">
        <v>5</v>
      </c>
      <c r="B8" s="12"/>
      <c r="C8" s="12"/>
      <c r="D8" s="12"/>
      <c r="E8" s="12"/>
      <c r="F8" s="12"/>
      <c r="G8" s="12"/>
      <c r="H8" s="4"/>
      <c r="I8" s="4"/>
      <c r="J8" s="4"/>
      <c r="K8" s="4"/>
      <c r="L8" s="4" t="s">
        <v>56</v>
      </c>
      <c r="M8" s="26">
        <f>ROUND(SUM(M3:M7),3)</f>
        <v>1765512.25</v>
      </c>
      <c r="N8" s="25">
        <f>SUM(N3:N7)</f>
        <v>235802.91999999998</v>
      </c>
      <c r="O8" s="4"/>
      <c r="P8" s="4"/>
      <c r="Q8" s="4"/>
      <c r="R8" s="86" t="s">
        <v>56</v>
      </c>
      <c r="S8" s="84">
        <f>SUM(S3:S7)</f>
        <v>1765512.2500000002</v>
      </c>
      <c r="T8" s="4"/>
      <c r="U8" s="4"/>
      <c r="V8" s="4"/>
      <c r="W8" s="4"/>
      <c r="X8" s="86"/>
      <c r="Y8" s="86"/>
      <c r="Z8" s="4"/>
      <c r="AA8" s="4"/>
      <c r="AB8" s="4"/>
      <c r="AC8" s="4"/>
      <c r="AD8" s="112"/>
      <c r="AE8" s="112"/>
      <c r="AF8" s="4"/>
      <c r="AG8" s="4"/>
      <c r="AH8" s="48"/>
      <c r="AI8" s="48"/>
      <c r="AJ8" s="48"/>
      <c r="AK8" s="48"/>
      <c r="AL8" s="50"/>
      <c r="AM8" s="48"/>
    </row>
    <row r="9" spans="1:68" x14ac:dyDescent="0.3">
      <c r="A9" s="3">
        <v>6</v>
      </c>
      <c r="B9" s="13" t="s">
        <v>57</v>
      </c>
      <c r="C9" s="13" t="s">
        <v>57</v>
      </c>
      <c r="D9" s="13" t="s">
        <v>57</v>
      </c>
      <c r="E9" s="13" t="s">
        <v>57</v>
      </c>
      <c r="F9" s="13" t="s">
        <v>57</v>
      </c>
      <c r="G9" s="13" t="s">
        <v>57</v>
      </c>
      <c r="H9" s="13" t="s">
        <v>57</v>
      </c>
      <c r="I9" s="13" t="s">
        <v>57</v>
      </c>
      <c r="J9" s="13" t="s">
        <v>57</v>
      </c>
      <c r="K9" s="13" t="s">
        <v>57</v>
      </c>
      <c r="L9" s="4" t="s">
        <v>58</v>
      </c>
      <c r="M9" s="25">
        <f>N8</f>
        <v>235802.91999999998</v>
      </c>
      <c r="N9" s="13" t="s">
        <v>57</v>
      </c>
      <c r="O9" s="13" t="s">
        <v>57</v>
      </c>
      <c r="Q9" s="13" t="s">
        <v>57</v>
      </c>
      <c r="R9" s="42" t="s">
        <v>58</v>
      </c>
      <c r="S9" s="85">
        <f>SUM(T3:T7)</f>
        <v>235802.91999999998</v>
      </c>
      <c r="T9" s="108"/>
      <c r="U9" s="108"/>
      <c r="V9" s="27"/>
      <c r="W9" s="27"/>
      <c r="X9" s="42"/>
      <c r="Y9" s="85"/>
      <c r="Z9" s="27"/>
      <c r="AA9" s="27"/>
      <c r="AB9" s="27"/>
      <c r="AC9" s="27"/>
      <c r="AD9" s="42"/>
      <c r="AE9" s="42"/>
      <c r="AF9" s="28"/>
      <c r="AG9" s="28"/>
      <c r="AH9" s="28"/>
      <c r="AI9" s="28"/>
      <c r="AJ9" s="28"/>
      <c r="AK9" s="28"/>
      <c r="AL9" s="29"/>
      <c r="AM9" s="28"/>
    </row>
    <row r="10" spans="1:68" x14ac:dyDescent="0.3">
      <c r="A10" s="3">
        <v>7</v>
      </c>
      <c r="B10" s="13" t="s">
        <v>57</v>
      </c>
      <c r="C10" s="13" t="s">
        <v>57</v>
      </c>
      <c r="D10" s="13" t="s">
        <v>57</v>
      </c>
      <c r="E10" s="13" t="s">
        <v>57</v>
      </c>
      <c r="F10" s="13" t="s">
        <v>57</v>
      </c>
      <c r="G10" s="13" t="s">
        <v>57</v>
      </c>
      <c r="H10" s="13" t="s">
        <v>57</v>
      </c>
      <c r="I10" s="13" t="s">
        <v>57</v>
      </c>
      <c r="J10" s="13" t="s">
        <v>57</v>
      </c>
      <c r="K10" s="13" t="s">
        <v>57</v>
      </c>
      <c r="L10" s="4" t="s">
        <v>59</v>
      </c>
      <c r="M10" s="26">
        <f>ROUND((M8+M9),2)</f>
        <v>2001315.17</v>
      </c>
      <c r="N10" s="13" t="s">
        <v>57</v>
      </c>
      <c r="O10" s="13" t="s">
        <v>57</v>
      </c>
      <c r="Q10" s="13" t="s">
        <v>57</v>
      </c>
      <c r="R10" s="86" t="s">
        <v>59</v>
      </c>
      <c r="S10" s="84">
        <f>S8+S9</f>
        <v>2001315.1700000002</v>
      </c>
      <c r="T10" s="108"/>
      <c r="U10" s="108"/>
      <c r="V10" s="13"/>
      <c r="W10" s="13"/>
      <c r="X10" s="86"/>
      <c r="Y10" s="86"/>
      <c r="Z10" s="13"/>
      <c r="AA10" s="13"/>
      <c r="AB10" s="13"/>
      <c r="AC10" s="13"/>
      <c r="AD10" s="86"/>
      <c r="AE10" s="86"/>
      <c r="AF10" s="108"/>
      <c r="AG10" s="13"/>
      <c r="AH10" s="13"/>
      <c r="AI10" s="13"/>
      <c r="AJ10" s="13"/>
      <c r="AK10" s="13"/>
      <c r="AL10" s="13"/>
      <c r="AM10" s="13"/>
    </row>
    <row r="11" spans="1:68" x14ac:dyDescent="0.3">
      <c r="A11" s="3">
        <v>8</v>
      </c>
      <c r="B11" s="13" t="s">
        <v>57</v>
      </c>
      <c r="C11" s="13" t="s">
        <v>57</v>
      </c>
      <c r="D11" s="13" t="s">
        <v>57</v>
      </c>
      <c r="E11" s="13" t="s">
        <v>57</v>
      </c>
      <c r="F11" s="13" t="s">
        <v>57</v>
      </c>
      <c r="G11" s="13" t="s">
        <v>57</v>
      </c>
      <c r="H11" s="13" t="s">
        <v>57</v>
      </c>
      <c r="I11" s="13" t="s">
        <v>57</v>
      </c>
      <c r="J11" s="13" t="s">
        <v>57</v>
      </c>
      <c r="K11" s="13" t="s">
        <v>57</v>
      </c>
      <c r="N11" s="13" t="s">
        <v>57</v>
      </c>
      <c r="O11" s="13" t="s">
        <v>57</v>
      </c>
      <c r="P11" s="13" t="s">
        <v>57</v>
      </c>
      <c r="R11" s="9"/>
      <c r="S11" s="109"/>
      <c r="T11" s="51"/>
      <c r="U11" s="51"/>
      <c r="V11" s="13"/>
      <c r="W11" s="13"/>
      <c r="X11" s="13"/>
      <c r="Y11" s="13"/>
      <c r="Z11" s="13"/>
      <c r="AA11" s="13"/>
      <c r="AB11" s="13"/>
      <c r="AC11" s="13"/>
      <c r="AD11" s="108"/>
      <c r="AE11" s="108"/>
      <c r="AF11" s="108"/>
      <c r="AG11" s="13"/>
      <c r="AH11" s="13"/>
      <c r="AI11" s="13"/>
      <c r="AJ11" s="13"/>
      <c r="AK11" s="13"/>
      <c r="AL11" s="13"/>
      <c r="AM11" s="13"/>
    </row>
    <row r="12" spans="1:68" x14ac:dyDescent="0.3">
      <c r="A12" s="3">
        <v>9</v>
      </c>
      <c r="B12" s="15" t="s">
        <v>70</v>
      </c>
      <c r="C12" s="15" t="s">
        <v>71</v>
      </c>
      <c r="D12" s="15" t="s">
        <v>72</v>
      </c>
      <c r="E12" s="15" t="s">
        <v>76</v>
      </c>
      <c r="F12" s="5" t="s">
        <v>92</v>
      </c>
      <c r="G12" s="15" t="s">
        <v>93</v>
      </c>
      <c r="H12" s="15" t="s">
        <v>94</v>
      </c>
      <c r="I12" s="2" t="s">
        <v>96</v>
      </c>
      <c r="J12" s="2" t="s">
        <v>99</v>
      </c>
      <c r="K12" s="31" t="s">
        <v>100</v>
      </c>
      <c r="L12" s="31" t="s">
        <v>101</v>
      </c>
      <c r="M12" s="15" t="s">
        <v>102</v>
      </c>
      <c r="N12" s="31"/>
      <c r="O12" s="15" t="s">
        <v>83</v>
      </c>
      <c r="P12" s="15" t="s">
        <v>84</v>
      </c>
      <c r="Q12" s="15"/>
      <c r="R12" s="15"/>
      <c r="S12" s="13" t="s">
        <v>57</v>
      </c>
      <c r="T12" s="13" t="s">
        <v>57</v>
      </c>
      <c r="U12" s="13"/>
      <c r="V12" s="13" t="s">
        <v>57</v>
      </c>
      <c r="W12" s="32" t="s">
        <v>60</v>
      </c>
      <c r="X12" s="32" t="s">
        <v>61</v>
      </c>
      <c r="Y12" s="32" t="s">
        <v>62</v>
      </c>
      <c r="Z12" s="33" t="s">
        <v>57</v>
      </c>
      <c r="AA12" s="33"/>
      <c r="AB12" s="13" t="s">
        <v>57</v>
      </c>
      <c r="AC12" s="13"/>
      <c r="AD12" s="108"/>
      <c r="AE12" s="108"/>
      <c r="AF12" s="108"/>
      <c r="AG12" s="13"/>
      <c r="AH12" s="13"/>
      <c r="AI12" s="13"/>
      <c r="AJ12" s="13"/>
      <c r="AK12" s="13"/>
      <c r="AL12" s="13"/>
      <c r="AM12" s="13"/>
    </row>
    <row r="13" spans="1:68" ht="14.5" x14ac:dyDescent="0.35">
      <c r="A13" s="3">
        <v>10</v>
      </c>
      <c r="B13" s="13" t="s">
        <v>50</v>
      </c>
      <c r="C13" s="13" t="s">
        <v>149</v>
      </c>
      <c r="D13" t="s">
        <v>73</v>
      </c>
      <c r="E13" t="s">
        <v>190</v>
      </c>
      <c r="F13"/>
      <c r="G13"/>
      <c r="H13" s="1"/>
      <c r="I13" t="s">
        <v>191</v>
      </c>
      <c r="J13" t="s">
        <v>192</v>
      </c>
      <c r="K13" s="76">
        <f>S8</f>
        <v>1765512.2500000002</v>
      </c>
      <c r="L13" s="76">
        <f>S9</f>
        <v>235802.91999999998</v>
      </c>
      <c r="M13" s="76">
        <f>S10</f>
        <v>2001315.1700000002</v>
      </c>
      <c r="N13" s="34"/>
      <c r="O13" t="s">
        <v>193</v>
      </c>
      <c r="P13" s="34"/>
      <c r="Q13" s="1"/>
      <c r="R13" s="1"/>
      <c r="S13" s="13" t="s">
        <v>57</v>
      </c>
      <c r="T13" s="13" t="s">
        <v>57</v>
      </c>
      <c r="U13" s="13"/>
      <c r="V13" s="13" t="s">
        <v>57</v>
      </c>
      <c r="W13" s="35"/>
      <c r="X13" s="35"/>
      <c r="Y13" s="35">
        <f>N3</f>
        <v>48804.12</v>
      </c>
      <c r="Z13" s="13" t="s">
        <v>57</v>
      </c>
      <c r="AA13" s="13"/>
      <c r="AB13" s="13" t="s">
        <v>57</v>
      </c>
      <c r="AC13" s="13"/>
      <c r="AD13" s="108"/>
      <c r="AE13" s="108"/>
      <c r="AF13" s="108"/>
      <c r="AG13" s="13"/>
      <c r="AH13" s="13"/>
      <c r="AI13" s="13"/>
      <c r="AJ13" s="36"/>
      <c r="AK13" s="36"/>
      <c r="AL13" s="13"/>
      <c r="AM13" s="13"/>
    </row>
    <row r="14" spans="1:68" ht="14.5" x14ac:dyDescent="0.35">
      <c r="A14" s="3">
        <v>11</v>
      </c>
      <c r="B14" s="13" t="s">
        <v>57</v>
      </c>
      <c r="C14" s="13" t="s">
        <v>57</v>
      </c>
      <c r="D14" s="13" t="s">
        <v>57</v>
      </c>
      <c r="E14" s="13" t="s">
        <v>57</v>
      </c>
      <c r="F14" s="13"/>
      <c r="G14" s="13"/>
      <c r="H14" s="13"/>
      <c r="I14" t="s">
        <v>183</v>
      </c>
      <c r="J14" t="s">
        <v>184</v>
      </c>
      <c r="K14" s="89">
        <f>Y8</f>
        <v>0</v>
      </c>
      <c r="L14" s="89">
        <f>Y9</f>
        <v>0</v>
      </c>
      <c r="M14" s="89">
        <f>Y10</f>
        <v>0</v>
      </c>
      <c r="N14" s="13"/>
      <c r="O14" t="s">
        <v>188</v>
      </c>
      <c r="P14" s="1"/>
      <c r="Q14" s="1"/>
      <c r="R14" s="1"/>
      <c r="S14" s="13" t="s">
        <v>57</v>
      </c>
      <c r="T14" s="13" t="s">
        <v>57</v>
      </c>
      <c r="U14" s="13"/>
      <c r="V14" s="13" t="s">
        <v>57</v>
      </c>
      <c r="W14" s="35"/>
      <c r="X14" s="35"/>
      <c r="Y14" s="35">
        <f t="shared" ref="Y14:Y17" si="9">N4</f>
        <v>135024</v>
      </c>
      <c r="Z14" s="13" t="s">
        <v>57</v>
      </c>
      <c r="AA14" s="13"/>
      <c r="AB14" s="13" t="s">
        <v>57</v>
      </c>
      <c r="AC14" s="13"/>
      <c r="AD14" s="108"/>
      <c r="AE14" s="108"/>
      <c r="AF14" s="108"/>
      <c r="AG14" s="13"/>
      <c r="AH14" s="13"/>
      <c r="AI14" s="13"/>
      <c r="AJ14" s="13"/>
      <c r="AK14" s="13"/>
      <c r="AL14" s="13"/>
      <c r="AM14" s="13"/>
    </row>
    <row r="15" spans="1:68" ht="14.5" x14ac:dyDescent="0.35">
      <c r="A15" s="3">
        <v>12</v>
      </c>
      <c r="B15" s="13" t="s">
        <v>57</v>
      </c>
      <c r="C15" s="13" t="s">
        <v>57</v>
      </c>
      <c r="D15" s="13" t="s">
        <v>57</v>
      </c>
      <c r="E15" s="13" t="s">
        <v>57</v>
      </c>
      <c r="F15" s="13"/>
      <c r="G15" s="13"/>
      <c r="H15" s="13"/>
      <c r="I15" t="s">
        <v>185</v>
      </c>
      <c r="J15" t="s">
        <v>186</v>
      </c>
      <c r="K15" s="89">
        <f>AE8</f>
        <v>0</v>
      </c>
      <c r="L15" s="89">
        <f>AE9</f>
        <v>0</v>
      </c>
      <c r="M15" s="89">
        <f>AE10</f>
        <v>0</v>
      </c>
      <c r="N15" s="13"/>
      <c r="O15" s="13"/>
      <c r="P15" s="1"/>
      <c r="Q15" s="1"/>
      <c r="R15" s="1"/>
      <c r="S15" s="13" t="s">
        <v>57</v>
      </c>
      <c r="T15" s="13" t="s">
        <v>57</v>
      </c>
      <c r="U15" s="13"/>
      <c r="V15" s="13" t="s">
        <v>57</v>
      </c>
      <c r="W15" s="35"/>
      <c r="X15" s="35"/>
      <c r="Y15" s="35">
        <f t="shared" si="9"/>
        <v>28128.679999999997</v>
      </c>
      <c r="Z15" s="13" t="s">
        <v>57</v>
      </c>
      <c r="AA15" s="13"/>
      <c r="AB15" s="13" t="s">
        <v>57</v>
      </c>
      <c r="AC15" s="13"/>
      <c r="AD15" s="108"/>
      <c r="AE15" s="108"/>
      <c r="AF15" s="110"/>
      <c r="AG15" s="13"/>
      <c r="AH15" s="13"/>
      <c r="AI15" s="13"/>
      <c r="AJ15" s="13"/>
      <c r="AK15" s="13"/>
      <c r="AL15" s="13"/>
      <c r="AM15" s="13"/>
    </row>
    <row r="16" spans="1:68" s="14" customFormat="1" x14ac:dyDescent="0.3">
      <c r="A16" s="3">
        <v>13</v>
      </c>
      <c r="B16" s="13" t="s">
        <v>57</v>
      </c>
      <c r="C16" s="13" t="s">
        <v>57</v>
      </c>
      <c r="D16" s="13" t="s">
        <v>57</v>
      </c>
      <c r="E16" s="13" t="s">
        <v>57</v>
      </c>
      <c r="F16" s="13"/>
      <c r="G16" s="13"/>
      <c r="H16" s="1"/>
      <c r="I16" s="1"/>
      <c r="J16" s="37"/>
      <c r="K16" s="1"/>
      <c r="L16" s="34"/>
      <c r="M16" s="38"/>
      <c r="N16" s="34"/>
      <c r="O16" s="34"/>
      <c r="P16" s="1"/>
      <c r="Q16" s="1"/>
      <c r="R16" s="1"/>
      <c r="S16" s="39" t="s">
        <v>57</v>
      </c>
      <c r="T16" s="39" t="s">
        <v>57</v>
      </c>
      <c r="U16" s="39"/>
      <c r="V16" s="13" t="s">
        <v>57</v>
      </c>
      <c r="W16" s="35"/>
      <c r="X16" s="35"/>
      <c r="Y16" s="35">
        <f t="shared" si="9"/>
        <v>158.83000000000001</v>
      </c>
      <c r="Z16" s="13" t="s">
        <v>57</v>
      </c>
      <c r="AA16" s="13"/>
      <c r="AB16" s="40" t="s">
        <v>57</v>
      </c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1"/>
    </row>
    <row r="17" spans="1:39" x14ac:dyDescent="0.3">
      <c r="A17" s="3">
        <v>14</v>
      </c>
      <c r="B17" s="4" t="s">
        <v>45</v>
      </c>
      <c r="C17" s="4" t="s">
        <v>57</v>
      </c>
      <c r="D17" s="4" t="s">
        <v>57</v>
      </c>
      <c r="E17" s="4" t="s">
        <v>57</v>
      </c>
      <c r="F17" s="111">
        <f>M8</f>
        <v>1765512.25</v>
      </c>
      <c r="G17" s="73">
        <f>M9</f>
        <v>235802.91999999998</v>
      </c>
      <c r="H17" s="74">
        <f>M10</f>
        <v>2001315.17</v>
      </c>
      <c r="I17" s="2"/>
      <c r="J17" s="30"/>
      <c r="K17" s="2">
        <f>SUM(K13:K16)</f>
        <v>1765512.2500000002</v>
      </c>
      <c r="L17" s="2">
        <f>SUM(L13:L16)</f>
        <v>235802.91999999998</v>
      </c>
      <c r="M17" s="2">
        <f>SUM(M13:M16)</f>
        <v>2001315.1700000002</v>
      </c>
      <c r="N17" s="2"/>
      <c r="O17" s="2"/>
      <c r="P17" s="2"/>
      <c r="Q17" s="2"/>
      <c r="R17" s="2"/>
      <c r="S17" s="13" t="s">
        <v>57</v>
      </c>
      <c r="T17" s="13" t="s">
        <v>57</v>
      </c>
      <c r="U17" s="13"/>
      <c r="V17" s="36" t="s">
        <v>57</v>
      </c>
      <c r="W17" s="35"/>
      <c r="X17" s="35"/>
      <c r="Y17" s="35">
        <f t="shared" si="9"/>
        <v>23687.289999999997</v>
      </c>
      <c r="Z17" s="13" t="s">
        <v>57</v>
      </c>
      <c r="AA17" s="13"/>
      <c r="AB17" s="13" t="s">
        <v>57</v>
      </c>
      <c r="AC17" s="13" t="s">
        <v>57</v>
      </c>
      <c r="AD17" s="13" t="s">
        <v>57</v>
      </c>
      <c r="AE17" s="13" t="s">
        <v>57</v>
      </c>
      <c r="AF17" s="13" t="s">
        <v>57</v>
      </c>
      <c r="AG17" s="13" t="s">
        <v>57</v>
      </c>
      <c r="AH17" s="13" t="s">
        <v>57</v>
      </c>
      <c r="AI17" s="13" t="s">
        <v>57</v>
      </c>
      <c r="AJ17" s="13" t="s">
        <v>57</v>
      </c>
      <c r="AK17" s="13" t="s">
        <v>57</v>
      </c>
      <c r="AL17" s="13" t="s">
        <v>57</v>
      </c>
      <c r="AM17" s="41" t="s">
        <v>57</v>
      </c>
    </row>
    <row r="18" spans="1:39" x14ac:dyDescent="0.3">
      <c r="A18" s="3">
        <v>15</v>
      </c>
      <c r="B18" s="13" t="s">
        <v>57</v>
      </c>
      <c r="C18" s="13" t="s">
        <v>57</v>
      </c>
      <c r="D18" s="13" t="s">
        <v>57</v>
      </c>
      <c r="E18" s="13" t="s">
        <v>57</v>
      </c>
      <c r="F18" s="13" t="s">
        <v>57</v>
      </c>
      <c r="G18" s="13" t="s">
        <v>57</v>
      </c>
      <c r="H18" s="13" t="s">
        <v>57</v>
      </c>
      <c r="I18" s="13" t="s">
        <v>57</v>
      </c>
      <c r="J18" s="28" t="s">
        <v>57</v>
      </c>
      <c r="K18" s="13" t="s">
        <v>57</v>
      </c>
      <c r="L18" s="13" t="s">
        <v>57</v>
      </c>
      <c r="M18" s="13" t="s">
        <v>57</v>
      </c>
      <c r="N18" s="13" t="s">
        <v>57</v>
      </c>
      <c r="O18" s="13" t="s">
        <v>57</v>
      </c>
      <c r="P18" s="13" t="s">
        <v>57</v>
      </c>
      <c r="Q18" s="13" t="s">
        <v>57</v>
      </c>
      <c r="R18" s="13" t="s">
        <v>57</v>
      </c>
      <c r="S18" s="13" t="s">
        <v>57</v>
      </c>
      <c r="T18" s="13" t="s">
        <v>57</v>
      </c>
      <c r="U18" s="13"/>
      <c r="V18" s="13" t="s">
        <v>57</v>
      </c>
      <c r="W18" s="35" t="s">
        <v>57</v>
      </c>
      <c r="X18" s="35" t="s">
        <v>57</v>
      </c>
      <c r="Y18" s="35"/>
      <c r="Z18" s="13" t="s">
        <v>57</v>
      </c>
      <c r="AA18" s="13"/>
      <c r="AB18" s="13" t="s">
        <v>57</v>
      </c>
      <c r="AC18" s="13" t="s">
        <v>57</v>
      </c>
      <c r="AD18" s="13" t="s">
        <v>57</v>
      </c>
      <c r="AE18" s="13" t="s">
        <v>57</v>
      </c>
      <c r="AF18" s="13" t="s">
        <v>57</v>
      </c>
      <c r="AG18" s="13" t="s">
        <v>57</v>
      </c>
      <c r="AH18" s="13" t="s">
        <v>57</v>
      </c>
      <c r="AI18" s="13" t="s">
        <v>57</v>
      </c>
      <c r="AJ18" s="13" t="s">
        <v>57</v>
      </c>
      <c r="AK18" s="13" t="s">
        <v>57</v>
      </c>
      <c r="AL18" s="13" t="s">
        <v>57</v>
      </c>
      <c r="AM18" s="41" t="s">
        <v>57</v>
      </c>
    </row>
    <row r="19" spans="1:39" x14ac:dyDescent="0.3">
      <c r="A19" s="3">
        <v>16</v>
      </c>
      <c r="B19" s="13" t="s">
        <v>57</v>
      </c>
      <c r="C19" s="13" t="s">
        <v>57</v>
      </c>
      <c r="D19" s="13" t="s">
        <v>57</v>
      </c>
      <c r="E19" s="13" t="s">
        <v>57</v>
      </c>
      <c r="F19" s="13" t="s">
        <v>57</v>
      </c>
      <c r="G19" s="13" t="s">
        <v>57</v>
      </c>
      <c r="H19" s="13" t="s">
        <v>57</v>
      </c>
      <c r="I19" s="13" t="s">
        <v>57</v>
      </c>
      <c r="J19" s="28" t="s">
        <v>57</v>
      </c>
      <c r="K19" s="13" t="s">
        <v>57</v>
      </c>
      <c r="L19" s="13" t="s">
        <v>57</v>
      </c>
      <c r="M19" s="13" t="s">
        <v>57</v>
      </c>
      <c r="N19" s="13" t="s">
        <v>57</v>
      </c>
      <c r="O19" s="13" t="s">
        <v>57</v>
      </c>
      <c r="P19" s="13" t="s">
        <v>57</v>
      </c>
      <c r="Q19" s="13" t="s">
        <v>57</v>
      </c>
      <c r="R19" s="13" t="s">
        <v>57</v>
      </c>
      <c r="S19" s="13" t="s">
        <v>57</v>
      </c>
      <c r="T19" s="13" t="s">
        <v>57</v>
      </c>
      <c r="U19" s="13"/>
      <c r="V19" s="13" t="s">
        <v>57</v>
      </c>
      <c r="W19" s="35" t="s">
        <v>57</v>
      </c>
      <c r="X19" s="35" t="s">
        <v>57</v>
      </c>
      <c r="Y19" s="35"/>
      <c r="Z19" s="13" t="s">
        <v>57</v>
      </c>
      <c r="AA19" s="13"/>
      <c r="AB19" s="13" t="s">
        <v>57</v>
      </c>
      <c r="AC19" s="13" t="s">
        <v>57</v>
      </c>
      <c r="AD19" s="13" t="s">
        <v>57</v>
      </c>
      <c r="AE19" s="13" t="s">
        <v>57</v>
      </c>
      <c r="AF19" s="13" t="s">
        <v>57</v>
      </c>
      <c r="AG19" s="13" t="s">
        <v>57</v>
      </c>
      <c r="AH19" s="13" t="s">
        <v>57</v>
      </c>
      <c r="AI19" s="13" t="s">
        <v>57</v>
      </c>
      <c r="AJ19" s="13" t="s">
        <v>57</v>
      </c>
      <c r="AK19" s="13" t="s">
        <v>57</v>
      </c>
      <c r="AL19" s="13" t="s">
        <v>57</v>
      </c>
      <c r="AM19" s="41" t="s">
        <v>57</v>
      </c>
    </row>
    <row r="20" spans="1:39" x14ac:dyDescent="0.3">
      <c r="A20" s="3">
        <v>17</v>
      </c>
      <c r="B20" s="13" t="s">
        <v>57</v>
      </c>
      <c r="C20" s="13" t="s">
        <v>57</v>
      </c>
      <c r="D20" s="13" t="s">
        <v>57</v>
      </c>
      <c r="E20" s="13" t="s">
        <v>57</v>
      </c>
      <c r="F20" s="13" t="s">
        <v>57</v>
      </c>
      <c r="G20" s="13" t="s">
        <v>57</v>
      </c>
      <c r="H20" s="13" t="s">
        <v>57</v>
      </c>
      <c r="I20" s="13" t="s">
        <v>57</v>
      </c>
      <c r="J20" s="28" t="s">
        <v>57</v>
      </c>
      <c r="K20" s="13" t="s">
        <v>57</v>
      </c>
      <c r="L20" s="13" t="s">
        <v>57</v>
      </c>
      <c r="M20" s="13" t="s">
        <v>57</v>
      </c>
      <c r="N20" s="13" t="s">
        <v>57</v>
      </c>
      <c r="O20" s="13" t="s">
        <v>57</v>
      </c>
      <c r="P20" s="13" t="s">
        <v>57</v>
      </c>
      <c r="Q20" s="13" t="s">
        <v>57</v>
      </c>
      <c r="R20" s="13" t="s">
        <v>57</v>
      </c>
      <c r="S20" s="13" t="s">
        <v>57</v>
      </c>
      <c r="T20" s="13" t="s">
        <v>57</v>
      </c>
      <c r="U20" s="13"/>
      <c r="V20" s="13" t="s">
        <v>57</v>
      </c>
      <c r="W20" s="35" t="s">
        <v>57</v>
      </c>
      <c r="X20" s="35" t="s">
        <v>57</v>
      </c>
      <c r="Y20" s="35"/>
      <c r="Z20" s="13" t="s">
        <v>57</v>
      </c>
      <c r="AA20" s="13"/>
      <c r="AB20" s="13" t="s">
        <v>57</v>
      </c>
      <c r="AC20" s="13" t="s">
        <v>57</v>
      </c>
      <c r="AD20" s="13" t="s">
        <v>57</v>
      </c>
      <c r="AE20" s="13" t="s">
        <v>57</v>
      </c>
      <c r="AF20" s="13" t="s">
        <v>57</v>
      </c>
      <c r="AG20" s="13" t="s">
        <v>57</v>
      </c>
      <c r="AH20" s="13" t="s">
        <v>57</v>
      </c>
      <c r="AI20" s="13" t="s">
        <v>57</v>
      </c>
      <c r="AJ20" s="13" t="s">
        <v>57</v>
      </c>
      <c r="AK20" s="13" t="s">
        <v>57</v>
      </c>
      <c r="AL20" s="13" t="s">
        <v>57</v>
      </c>
      <c r="AM20" s="41" t="s">
        <v>57</v>
      </c>
    </row>
    <row r="21" spans="1:39" x14ac:dyDescent="0.3">
      <c r="A21" s="3">
        <v>18</v>
      </c>
      <c r="B21" s="13" t="s">
        <v>57</v>
      </c>
      <c r="C21" s="13" t="s">
        <v>57</v>
      </c>
      <c r="D21" s="13" t="s">
        <v>57</v>
      </c>
      <c r="E21" s="13" t="s">
        <v>57</v>
      </c>
      <c r="F21" s="13" t="s">
        <v>57</v>
      </c>
      <c r="G21" s="13" t="s">
        <v>57</v>
      </c>
      <c r="H21" s="13" t="s">
        <v>57</v>
      </c>
      <c r="I21" s="13" t="s">
        <v>57</v>
      </c>
      <c r="J21" s="28" t="s">
        <v>57</v>
      </c>
      <c r="K21" s="13" t="s">
        <v>57</v>
      </c>
      <c r="L21" s="13" t="s">
        <v>57</v>
      </c>
      <c r="M21" s="13" t="s">
        <v>57</v>
      </c>
      <c r="N21" s="13" t="s">
        <v>57</v>
      </c>
      <c r="O21" s="13" t="s">
        <v>57</v>
      </c>
      <c r="P21" s="13" t="s">
        <v>57</v>
      </c>
      <c r="Q21" s="13" t="s">
        <v>57</v>
      </c>
      <c r="R21" s="13" t="s">
        <v>57</v>
      </c>
      <c r="S21" s="13" t="s">
        <v>57</v>
      </c>
      <c r="T21" s="13" t="s">
        <v>57</v>
      </c>
      <c r="U21" s="13"/>
      <c r="V21" s="13" t="s">
        <v>57</v>
      </c>
      <c r="W21" s="35" t="s">
        <v>57</v>
      </c>
      <c r="X21" s="35" t="s">
        <v>57</v>
      </c>
      <c r="Y21" s="35">
        <f>SUM(Y13:Y20)</f>
        <v>235802.91999999998</v>
      </c>
      <c r="Z21" s="13" t="s">
        <v>57</v>
      </c>
      <c r="AA21" s="13"/>
      <c r="AB21" s="13" t="s">
        <v>57</v>
      </c>
      <c r="AC21" s="13" t="s">
        <v>57</v>
      </c>
      <c r="AD21" s="13" t="s">
        <v>57</v>
      </c>
      <c r="AE21" s="13" t="s">
        <v>57</v>
      </c>
      <c r="AF21" s="13" t="s">
        <v>57</v>
      </c>
      <c r="AG21" s="13" t="s">
        <v>57</v>
      </c>
      <c r="AH21" s="13" t="s">
        <v>57</v>
      </c>
      <c r="AI21" s="13" t="s">
        <v>57</v>
      </c>
      <c r="AJ21" s="13" t="s">
        <v>57</v>
      </c>
      <c r="AK21" s="13" t="s">
        <v>57</v>
      </c>
      <c r="AL21" s="13" t="s">
        <v>57</v>
      </c>
      <c r="AM21" s="41" t="s">
        <v>57</v>
      </c>
    </row>
    <row r="22" spans="1:39" x14ac:dyDescent="0.3">
      <c r="A22" s="3">
        <v>19</v>
      </c>
      <c r="B22" s="43" t="s">
        <v>144</v>
      </c>
      <c r="C22" s="44" t="s">
        <v>57</v>
      </c>
      <c r="D22" s="43" t="s">
        <v>63</v>
      </c>
      <c r="E22" s="44" t="s">
        <v>57</v>
      </c>
      <c r="F22" s="43" t="s">
        <v>146</v>
      </c>
      <c r="G22" s="44"/>
      <c r="H22" s="13" t="s">
        <v>57</v>
      </c>
      <c r="I22" s="13" t="s">
        <v>57</v>
      </c>
      <c r="J22" s="13" t="s">
        <v>57</v>
      </c>
      <c r="K22" s="13" t="s">
        <v>57</v>
      </c>
      <c r="L22" s="13" t="s">
        <v>57</v>
      </c>
      <c r="M22" s="13" t="s">
        <v>57</v>
      </c>
      <c r="N22" s="13" t="s">
        <v>57</v>
      </c>
      <c r="O22" s="13" t="s">
        <v>57</v>
      </c>
      <c r="P22" s="13" t="s">
        <v>57</v>
      </c>
      <c r="Q22" s="13" t="s">
        <v>57</v>
      </c>
      <c r="R22" s="13" t="s">
        <v>57</v>
      </c>
      <c r="S22" s="13" t="s">
        <v>57</v>
      </c>
      <c r="T22" s="13" t="s">
        <v>57</v>
      </c>
      <c r="U22" s="13"/>
      <c r="V22" s="13" t="s">
        <v>57</v>
      </c>
      <c r="W22" s="13" t="s">
        <v>57</v>
      </c>
      <c r="X22" s="13" t="s">
        <v>57</v>
      </c>
      <c r="Y22" s="13" t="s">
        <v>57</v>
      </c>
      <c r="Z22" s="13" t="s">
        <v>57</v>
      </c>
      <c r="AA22" s="13"/>
      <c r="AB22" s="13" t="s">
        <v>57</v>
      </c>
      <c r="AC22" s="13" t="s">
        <v>57</v>
      </c>
      <c r="AD22" s="13" t="s">
        <v>57</v>
      </c>
      <c r="AE22" s="13" t="s">
        <v>57</v>
      </c>
      <c r="AF22" s="13" t="s">
        <v>57</v>
      </c>
      <c r="AG22" s="13" t="s">
        <v>57</v>
      </c>
      <c r="AH22" s="13" t="s">
        <v>57</v>
      </c>
      <c r="AI22" s="13" t="s">
        <v>57</v>
      </c>
      <c r="AJ22" s="13" t="s">
        <v>57</v>
      </c>
      <c r="AK22" s="13" t="s">
        <v>57</v>
      </c>
      <c r="AL22" s="13" t="s">
        <v>57</v>
      </c>
      <c r="AM22" s="13" t="s">
        <v>57</v>
      </c>
    </row>
    <row r="23" spans="1:39" x14ac:dyDescent="0.3">
      <c r="A23" s="3">
        <v>20</v>
      </c>
      <c r="B23" s="42" t="s">
        <v>64</v>
      </c>
      <c r="C23" s="42" t="s">
        <v>65</v>
      </c>
      <c r="D23" s="42" t="s">
        <v>64</v>
      </c>
      <c r="E23" s="42" t="s">
        <v>65</v>
      </c>
      <c r="F23" s="42" t="s">
        <v>64</v>
      </c>
      <c r="G23" s="42" t="s">
        <v>65</v>
      </c>
      <c r="H23" s="13" t="s">
        <v>57</v>
      </c>
      <c r="I23" s="13" t="s">
        <v>57</v>
      </c>
      <c r="J23" s="13" t="s">
        <v>57</v>
      </c>
      <c r="K23" s="13" t="s">
        <v>57</v>
      </c>
      <c r="L23" s="13" t="s">
        <v>57</v>
      </c>
      <c r="M23" s="13" t="s">
        <v>57</v>
      </c>
      <c r="N23" s="13" t="s">
        <v>57</v>
      </c>
      <c r="O23" s="13" t="s">
        <v>57</v>
      </c>
      <c r="P23" s="13" t="s">
        <v>57</v>
      </c>
      <c r="Q23" s="13" t="s">
        <v>57</v>
      </c>
      <c r="R23" s="13" t="s">
        <v>57</v>
      </c>
      <c r="S23" s="13" t="s">
        <v>57</v>
      </c>
      <c r="T23" s="13" t="s">
        <v>57</v>
      </c>
      <c r="U23" s="13"/>
      <c r="V23" s="13" t="s">
        <v>57</v>
      </c>
      <c r="W23" s="13" t="s">
        <v>57</v>
      </c>
      <c r="X23" s="13" t="s">
        <v>57</v>
      </c>
      <c r="Y23" s="13" t="s">
        <v>57</v>
      </c>
      <c r="Z23" s="13" t="s">
        <v>57</v>
      </c>
      <c r="AA23" s="13"/>
      <c r="AB23" s="13" t="s">
        <v>57</v>
      </c>
      <c r="AC23" s="13" t="s">
        <v>57</v>
      </c>
      <c r="AD23" s="13" t="s">
        <v>57</v>
      </c>
      <c r="AE23" s="13" t="s">
        <v>57</v>
      </c>
      <c r="AF23" s="13" t="s">
        <v>57</v>
      </c>
      <c r="AG23" s="13" t="s">
        <v>57</v>
      </c>
      <c r="AH23" s="13" t="s">
        <v>57</v>
      </c>
      <c r="AI23" s="13" t="s">
        <v>57</v>
      </c>
      <c r="AJ23" s="13" t="s">
        <v>57</v>
      </c>
      <c r="AK23" s="13" t="s">
        <v>57</v>
      </c>
      <c r="AL23" s="13" t="s">
        <v>57</v>
      </c>
      <c r="AM23" s="13" t="s">
        <v>57</v>
      </c>
    </row>
    <row r="24" spans="1:39" x14ac:dyDescent="0.3">
      <c r="A24" s="3">
        <v>21</v>
      </c>
      <c r="B24" s="103" t="s">
        <v>166</v>
      </c>
      <c r="C24" s="24" t="s">
        <v>138</v>
      </c>
      <c r="D24" s="24" t="s">
        <v>142</v>
      </c>
      <c r="E24" s="24" t="s">
        <v>138</v>
      </c>
      <c r="F24" s="103" t="s">
        <v>167</v>
      </c>
      <c r="G24" s="24" t="s">
        <v>138</v>
      </c>
      <c r="H24" s="13" t="s">
        <v>57</v>
      </c>
      <c r="I24" s="13" t="s">
        <v>57</v>
      </c>
      <c r="J24" s="13" t="s">
        <v>57</v>
      </c>
      <c r="K24" s="13" t="s">
        <v>57</v>
      </c>
      <c r="L24" s="13" t="s">
        <v>57</v>
      </c>
      <c r="M24" s="13" t="s">
        <v>57</v>
      </c>
      <c r="N24" s="13" t="s">
        <v>57</v>
      </c>
      <c r="O24" s="13" t="s">
        <v>57</v>
      </c>
      <c r="P24" s="13" t="s">
        <v>57</v>
      </c>
      <c r="Q24" s="13" t="s">
        <v>57</v>
      </c>
      <c r="R24" s="13" t="s">
        <v>57</v>
      </c>
      <c r="S24" s="13" t="s">
        <v>57</v>
      </c>
      <c r="T24" s="13" t="s">
        <v>57</v>
      </c>
      <c r="U24" s="13"/>
      <c r="V24" s="13" t="s">
        <v>57</v>
      </c>
      <c r="W24" s="13" t="s">
        <v>57</v>
      </c>
      <c r="X24" s="13" t="s">
        <v>57</v>
      </c>
      <c r="Y24" s="13" t="s">
        <v>57</v>
      </c>
      <c r="Z24" s="13" t="s">
        <v>57</v>
      </c>
      <c r="AA24" s="13"/>
      <c r="AB24" s="13" t="s">
        <v>57</v>
      </c>
      <c r="AC24" s="13" t="s">
        <v>57</v>
      </c>
      <c r="AD24" s="13" t="s">
        <v>57</v>
      </c>
      <c r="AE24" s="13" t="s">
        <v>57</v>
      </c>
      <c r="AF24" s="13" t="s">
        <v>57</v>
      </c>
      <c r="AG24" s="13" t="s">
        <v>57</v>
      </c>
      <c r="AH24" s="13" t="s">
        <v>57</v>
      </c>
      <c r="AI24" s="13" t="s">
        <v>57</v>
      </c>
      <c r="AJ24" s="13" t="s">
        <v>57</v>
      </c>
      <c r="AK24" s="13" t="s">
        <v>57</v>
      </c>
      <c r="AL24" s="13" t="s">
        <v>57</v>
      </c>
      <c r="AM24" s="13" t="s">
        <v>57</v>
      </c>
    </row>
    <row r="25" spans="1:39" x14ac:dyDescent="0.3">
      <c r="A25" s="3">
        <v>22</v>
      </c>
      <c r="B25" s="103" t="s">
        <v>167</v>
      </c>
      <c r="C25" s="24" t="s">
        <v>140</v>
      </c>
      <c r="D25" s="24" t="s">
        <v>141</v>
      </c>
      <c r="E25" s="24" t="s">
        <v>140</v>
      </c>
      <c r="F25" s="103" t="s">
        <v>166</v>
      </c>
      <c r="G25" s="24" t="s">
        <v>140</v>
      </c>
      <c r="H25" s="13" t="s">
        <v>57</v>
      </c>
      <c r="I25" s="13" t="s">
        <v>57</v>
      </c>
      <c r="J25" s="13" t="s">
        <v>57</v>
      </c>
      <c r="K25" s="13" t="s">
        <v>57</v>
      </c>
      <c r="L25" s="13" t="s">
        <v>57</v>
      </c>
      <c r="M25" s="13" t="s">
        <v>57</v>
      </c>
      <c r="N25" s="13" t="s">
        <v>57</v>
      </c>
      <c r="O25" s="13" t="s">
        <v>57</v>
      </c>
      <c r="P25" s="13" t="s">
        <v>57</v>
      </c>
      <c r="Q25" s="13" t="s">
        <v>57</v>
      </c>
      <c r="R25" s="13" t="s">
        <v>57</v>
      </c>
      <c r="S25" s="13" t="s">
        <v>57</v>
      </c>
      <c r="T25" s="13" t="s">
        <v>57</v>
      </c>
      <c r="U25" s="13"/>
      <c r="V25" s="13" t="s">
        <v>57</v>
      </c>
      <c r="W25" s="13" t="s">
        <v>57</v>
      </c>
      <c r="X25" s="13" t="s">
        <v>57</v>
      </c>
      <c r="Y25" s="13" t="s">
        <v>57</v>
      </c>
      <c r="Z25" s="13" t="s">
        <v>57</v>
      </c>
      <c r="AA25" s="13"/>
      <c r="AB25" s="13" t="s">
        <v>57</v>
      </c>
      <c r="AC25" s="13" t="s">
        <v>57</v>
      </c>
      <c r="AD25" s="13" t="s">
        <v>57</v>
      </c>
      <c r="AE25" s="13" t="s">
        <v>57</v>
      </c>
      <c r="AF25" s="13" t="s">
        <v>57</v>
      </c>
      <c r="AG25" s="13" t="s">
        <v>57</v>
      </c>
      <c r="AH25" s="13" t="s">
        <v>57</v>
      </c>
      <c r="AI25" s="13" t="s">
        <v>57</v>
      </c>
      <c r="AJ25" s="13" t="s">
        <v>57</v>
      </c>
      <c r="AK25" s="13" t="s">
        <v>57</v>
      </c>
      <c r="AL25" s="13" t="s">
        <v>57</v>
      </c>
      <c r="AM25" s="13" t="s">
        <v>57</v>
      </c>
    </row>
    <row r="26" spans="1:39" x14ac:dyDescent="0.3">
      <c r="A26" s="3">
        <v>23</v>
      </c>
      <c r="B26" s="24" t="s">
        <v>57</v>
      </c>
      <c r="C26" s="24" t="s">
        <v>57</v>
      </c>
      <c r="D26" s="45"/>
      <c r="E26" s="24" t="s">
        <v>138</v>
      </c>
      <c r="F26" s="24"/>
      <c r="G26" s="24"/>
      <c r="H26" s="13" t="s">
        <v>57</v>
      </c>
      <c r="I26" s="13" t="s">
        <v>57</v>
      </c>
      <c r="J26" s="13" t="s">
        <v>57</v>
      </c>
      <c r="K26" s="13" t="s">
        <v>57</v>
      </c>
      <c r="L26" s="13" t="s">
        <v>57</v>
      </c>
      <c r="M26" s="13" t="s">
        <v>57</v>
      </c>
      <c r="N26" s="13" t="s">
        <v>57</v>
      </c>
      <c r="O26" s="13" t="s">
        <v>57</v>
      </c>
      <c r="P26" s="13" t="s">
        <v>57</v>
      </c>
      <c r="Q26" s="13" t="s">
        <v>57</v>
      </c>
      <c r="R26" s="13" t="s">
        <v>57</v>
      </c>
      <c r="S26" s="13" t="s">
        <v>57</v>
      </c>
      <c r="T26" s="13" t="s">
        <v>57</v>
      </c>
      <c r="U26" s="13"/>
      <c r="V26" s="13" t="s">
        <v>57</v>
      </c>
      <c r="W26" s="13" t="s">
        <v>57</v>
      </c>
      <c r="X26" s="13" t="s">
        <v>57</v>
      </c>
      <c r="Y26" s="13" t="s">
        <v>57</v>
      </c>
      <c r="Z26" s="13" t="s">
        <v>57</v>
      </c>
      <c r="AA26" s="13"/>
      <c r="AB26" s="13" t="s">
        <v>57</v>
      </c>
      <c r="AC26" s="13" t="s">
        <v>57</v>
      </c>
      <c r="AD26" s="13" t="s">
        <v>57</v>
      </c>
      <c r="AE26" s="13" t="s">
        <v>57</v>
      </c>
      <c r="AF26" s="13" t="s">
        <v>57</v>
      </c>
      <c r="AG26" s="13" t="s">
        <v>57</v>
      </c>
      <c r="AH26" s="13" t="s">
        <v>57</v>
      </c>
      <c r="AI26" s="13" t="s">
        <v>57</v>
      </c>
      <c r="AJ26" s="13" t="s">
        <v>57</v>
      </c>
      <c r="AK26" s="13" t="s">
        <v>57</v>
      </c>
      <c r="AL26" s="13" t="s">
        <v>57</v>
      </c>
      <c r="AM26" s="13" t="s">
        <v>57</v>
      </c>
    </row>
    <row r="27" spans="1:39" x14ac:dyDescent="0.3">
      <c r="A27" s="3">
        <v>24</v>
      </c>
      <c r="B27" s="24" t="s">
        <v>57</v>
      </c>
      <c r="C27" s="24" t="s">
        <v>57</v>
      </c>
      <c r="D27" s="46" t="s">
        <v>57</v>
      </c>
      <c r="E27" s="24" t="s">
        <v>57</v>
      </c>
      <c r="F27" s="24"/>
      <c r="G27" s="24"/>
      <c r="H27" s="13" t="s">
        <v>57</v>
      </c>
      <c r="I27" s="13" t="s">
        <v>57</v>
      </c>
      <c r="J27" s="13" t="s">
        <v>57</v>
      </c>
      <c r="K27" s="13" t="s">
        <v>57</v>
      </c>
      <c r="L27" s="13" t="s">
        <v>57</v>
      </c>
      <c r="M27" s="13" t="s">
        <v>57</v>
      </c>
      <c r="N27" s="13" t="s">
        <v>57</v>
      </c>
      <c r="O27" s="13" t="s">
        <v>57</v>
      </c>
      <c r="P27" s="13" t="s">
        <v>57</v>
      </c>
      <c r="Q27" s="13" t="s">
        <v>57</v>
      </c>
      <c r="R27" s="13" t="s">
        <v>57</v>
      </c>
      <c r="S27" s="13" t="s">
        <v>57</v>
      </c>
      <c r="T27" s="13" t="s">
        <v>57</v>
      </c>
      <c r="U27" s="13"/>
      <c r="V27" s="13" t="s">
        <v>57</v>
      </c>
      <c r="W27" s="13" t="s">
        <v>57</v>
      </c>
      <c r="X27" s="13" t="s">
        <v>57</v>
      </c>
      <c r="Y27" s="13" t="s">
        <v>57</v>
      </c>
      <c r="Z27" s="13" t="s">
        <v>57</v>
      </c>
      <c r="AA27" s="13"/>
      <c r="AB27" s="13" t="s">
        <v>57</v>
      </c>
      <c r="AC27" s="13" t="s">
        <v>57</v>
      </c>
      <c r="AD27" s="13" t="s">
        <v>57</v>
      </c>
      <c r="AE27" s="13" t="s">
        <v>57</v>
      </c>
      <c r="AF27" s="13" t="s">
        <v>57</v>
      </c>
      <c r="AG27" s="13" t="s">
        <v>57</v>
      </c>
      <c r="AH27" s="13" t="s">
        <v>57</v>
      </c>
      <c r="AI27" s="13" t="s">
        <v>57</v>
      </c>
      <c r="AJ27" s="13" t="s">
        <v>57</v>
      </c>
      <c r="AK27" s="13" t="s">
        <v>57</v>
      </c>
      <c r="AL27" s="13" t="s">
        <v>57</v>
      </c>
      <c r="AM27" s="13" t="s">
        <v>57</v>
      </c>
    </row>
    <row r="28" spans="1:39" x14ac:dyDescent="0.3">
      <c r="A28" s="3">
        <v>25</v>
      </c>
      <c r="B28" s="13" t="s">
        <v>57</v>
      </c>
      <c r="C28" s="13" t="s">
        <v>57</v>
      </c>
      <c r="D28" s="13" t="s">
        <v>57</v>
      </c>
      <c r="E28" s="13" t="s">
        <v>57</v>
      </c>
      <c r="F28" s="13" t="s">
        <v>57</v>
      </c>
      <c r="G28" s="13" t="s">
        <v>57</v>
      </c>
      <c r="H28" s="13" t="s">
        <v>57</v>
      </c>
      <c r="I28" s="13" t="s">
        <v>57</v>
      </c>
      <c r="J28" s="13" t="s">
        <v>57</v>
      </c>
      <c r="K28" s="13" t="s">
        <v>57</v>
      </c>
      <c r="L28" s="13" t="s">
        <v>57</v>
      </c>
      <c r="M28" s="13" t="s">
        <v>57</v>
      </c>
      <c r="N28" s="13" t="s">
        <v>57</v>
      </c>
      <c r="O28" s="13" t="s">
        <v>57</v>
      </c>
      <c r="P28" s="13" t="s">
        <v>57</v>
      </c>
      <c r="Q28" s="13" t="s">
        <v>57</v>
      </c>
      <c r="R28" s="13" t="s">
        <v>57</v>
      </c>
      <c r="S28" s="13" t="s">
        <v>57</v>
      </c>
      <c r="T28" s="13" t="s">
        <v>57</v>
      </c>
      <c r="U28" s="13"/>
      <c r="V28" s="13" t="s">
        <v>57</v>
      </c>
      <c r="W28" s="13" t="s">
        <v>57</v>
      </c>
      <c r="X28" s="13" t="s">
        <v>57</v>
      </c>
      <c r="Y28" s="13" t="s">
        <v>57</v>
      </c>
      <c r="Z28" s="13" t="s">
        <v>57</v>
      </c>
      <c r="AA28" s="13"/>
      <c r="AB28" s="13" t="s">
        <v>57</v>
      </c>
      <c r="AC28" s="13" t="s">
        <v>57</v>
      </c>
      <c r="AD28" s="13" t="s">
        <v>57</v>
      </c>
      <c r="AE28" s="13" t="s">
        <v>57</v>
      </c>
      <c r="AF28" s="13" t="s">
        <v>57</v>
      </c>
      <c r="AG28" s="13" t="s">
        <v>57</v>
      </c>
      <c r="AH28" s="13" t="s">
        <v>57</v>
      </c>
      <c r="AI28" s="13" t="s">
        <v>57</v>
      </c>
      <c r="AJ28" s="13" t="s">
        <v>57</v>
      </c>
      <c r="AK28" s="13" t="s">
        <v>57</v>
      </c>
      <c r="AL28" s="13" t="s">
        <v>57</v>
      </c>
      <c r="AM28" s="13" t="s">
        <v>57</v>
      </c>
    </row>
    <row r="29" spans="1:39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3785-EC82-4481-8EA9-9CEBF70EA308}">
  <dimension ref="A1:BP29"/>
  <sheetViews>
    <sheetView zoomScale="110" zoomScaleNormal="110" workbookViewId="0">
      <selection sqref="A1:XFD1048576"/>
    </sheetView>
  </sheetViews>
  <sheetFormatPr defaultColWidth="8.81640625" defaultRowHeight="13" x14ac:dyDescent="0.3"/>
  <cols>
    <col min="1" max="1" width="8.7265625" style="3" bestFit="1" customWidth="1" collapsed="1"/>
    <col min="2" max="2" width="21" style="3" customWidth="1" collapsed="1"/>
    <col min="3" max="3" width="13" style="3" customWidth="1" collapsed="1"/>
    <col min="4" max="4" width="32.26953125" style="3" bestFit="1" customWidth="1" collapsed="1"/>
    <col min="5" max="5" width="19.26953125" style="3" bestFit="1" customWidth="1" collapsed="1"/>
    <col min="6" max="6" width="28.26953125" style="3" bestFit="1" customWidth="1" collapsed="1"/>
    <col min="7" max="7" width="15.1796875" style="3" bestFit="1" customWidth="1" collapsed="1"/>
    <col min="8" max="8" width="18.81640625" style="3" bestFit="1" customWidth="1" collapsed="1"/>
    <col min="9" max="9" width="20" style="3" bestFit="1" customWidth="1" collapsed="1"/>
    <col min="10" max="10" width="13.36328125" style="3" customWidth="1" collapsed="1"/>
    <col min="11" max="11" width="15.81640625" style="3" bestFit="1" customWidth="1" collapsed="1"/>
    <col min="12" max="12" width="19.453125" style="3" bestFit="1" customWidth="1" collapsed="1"/>
    <col min="13" max="13" width="18.1796875" style="3" bestFit="1" customWidth="1" collapsed="1"/>
    <col min="14" max="14" width="19.453125" style="3" bestFit="1" customWidth="1" collapsed="1"/>
    <col min="15" max="15" width="17.6328125" style="3" customWidth="1" collapsed="1"/>
    <col min="16" max="16" width="16.81640625" style="3" bestFit="1" customWidth="1" collapsed="1"/>
    <col min="17" max="17" width="16.7265625" style="3" bestFit="1" customWidth="1" collapsed="1"/>
    <col min="18" max="18" width="13.54296875" style="3" bestFit="1" customWidth="1" collapsed="1"/>
    <col min="19" max="19" width="31.54296875" style="3" bestFit="1" customWidth="1" collapsed="1"/>
    <col min="20" max="20" width="16.453125" style="3" bestFit="1" customWidth="1" collapsed="1"/>
    <col min="21" max="21" width="16.453125" style="3" customWidth="1" collapsed="1"/>
    <col min="22" max="22" width="20" style="3" customWidth="1" collapsed="1"/>
    <col min="23" max="23" width="12" style="3" bestFit="1" customWidth="1" collapsed="1"/>
    <col min="24" max="24" width="13" style="3" bestFit="1" customWidth="1" collapsed="1"/>
    <col min="25" max="25" width="18.453125" style="3" customWidth="1" collapsed="1"/>
    <col min="26" max="27" width="13" style="3" customWidth="1" collapsed="1"/>
    <col min="28" max="29" width="12.26953125" style="3" customWidth="1" collapsed="1"/>
    <col min="30" max="30" width="21.6328125" style="3" customWidth="1" collapsed="1"/>
    <col min="31" max="32" width="13" style="3" bestFit="1" customWidth="1" collapsed="1"/>
    <col min="33" max="34" width="9.81640625" style="3" bestFit="1" customWidth="1" collapsed="1"/>
    <col min="35" max="35" width="12.81640625" style="3" bestFit="1" customWidth="1" collapsed="1"/>
    <col min="36" max="36" width="11.453125" style="3" bestFit="1" customWidth="1" collapsed="1"/>
    <col min="37" max="37" width="13" style="3" bestFit="1" customWidth="1" collapsed="1"/>
    <col min="38" max="38" width="9.81640625" style="3" bestFit="1" customWidth="1" collapsed="1"/>
    <col min="39" max="39" width="10" style="3" bestFit="1" customWidth="1" collapsed="1"/>
    <col min="40" max="40" width="13" style="3" bestFit="1" customWidth="1" collapsed="1"/>
    <col min="41" max="16384" width="8.81640625" style="3" collapsed="1"/>
  </cols>
  <sheetData>
    <row r="1" spans="1:6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170</v>
      </c>
      <c r="AM1" s="3" t="s">
        <v>171</v>
      </c>
      <c r="AN1" s="3" t="s">
        <v>172</v>
      </c>
    </row>
    <row r="2" spans="1:68" s="8" customFormat="1" ht="26" x14ac:dyDescent="0.3">
      <c r="A2" s="5" t="s">
        <v>9</v>
      </c>
      <c r="B2" s="6" t="s">
        <v>10</v>
      </c>
      <c r="C2" s="7" t="s">
        <v>11</v>
      </c>
      <c r="D2" s="6" t="s">
        <v>40</v>
      </c>
      <c r="E2" s="6" t="s">
        <v>41</v>
      </c>
      <c r="F2" s="6" t="s">
        <v>43</v>
      </c>
      <c r="G2" s="6" t="s">
        <v>42</v>
      </c>
      <c r="H2" s="6" t="s">
        <v>44</v>
      </c>
      <c r="I2" s="6" t="s">
        <v>45</v>
      </c>
      <c r="J2" s="7" t="s">
        <v>46</v>
      </c>
      <c r="K2" s="7" t="s">
        <v>47</v>
      </c>
      <c r="L2" s="7" t="s">
        <v>62</v>
      </c>
      <c r="M2" s="7" t="s">
        <v>75</v>
      </c>
      <c r="N2" s="58" t="s">
        <v>74</v>
      </c>
      <c r="O2" s="61" t="s">
        <v>48</v>
      </c>
      <c r="P2" s="60" t="s">
        <v>95</v>
      </c>
      <c r="Q2" s="60" t="s">
        <v>79</v>
      </c>
      <c r="R2" s="61" t="s">
        <v>80</v>
      </c>
      <c r="S2" s="60" t="s">
        <v>82</v>
      </c>
      <c r="T2" s="60" t="s">
        <v>81</v>
      </c>
      <c r="U2" s="60" t="s">
        <v>161</v>
      </c>
      <c r="V2" s="82" t="s">
        <v>135</v>
      </c>
      <c r="W2" s="83" t="s">
        <v>136</v>
      </c>
      <c r="X2" s="82" t="s">
        <v>80</v>
      </c>
      <c r="Y2" s="83" t="s">
        <v>82</v>
      </c>
      <c r="Z2" s="83" t="s">
        <v>81</v>
      </c>
      <c r="AA2" s="83" t="s">
        <v>161</v>
      </c>
      <c r="AB2" s="88" t="s">
        <v>147</v>
      </c>
      <c r="AC2" s="88" t="s">
        <v>148</v>
      </c>
      <c r="AD2" s="87" t="s">
        <v>80</v>
      </c>
      <c r="AE2" s="88" t="s">
        <v>82</v>
      </c>
      <c r="AF2" s="88" t="s">
        <v>81</v>
      </c>
      <c r="AG2" s="88" t="s">
        <v>161</v>
      </c>
      <c r="AH2" s="104"/>
      <c r="AI2" s="104"/>
      <c r="AJ2" s="104"/>
      <c r="AK2" s="104"/>
      <c r="AL2" s="104"/>
      <c r="AM2" s="10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x14ac:dyDescent="0.3">
      <c r="A3" s="3">
        <v>0</v>
      </c>
      <c r="B3" s="9">
        <v>1</v>
      </c>
      <c r="C3" s="10" t="s">
        <v>174</v>
      </c>
      <c r="D3" s="11" t="s">
        <v>66</v>
      </c>
      <c r="E3" s="10" t="s">
        <v>51</v>
      </c>
      <c r="F3" s="72" t="s">
        <v>86</v>
      </c>
      <c r="G3" s="70" t="s">
        <v>67</v>
      </c>
      <c r="H3" s="71" t="s">
        <v>87</v>
      </c>
      <c r="I3" s="21">
        <f>ROUND((G3*H3),3)</f>
        <v>271134</v>
      </c>
      <c r="J3" s="23">
        <v>0</v>
      </c>
      <c r="K3" s="23">
        <v>0</v>
      </c>
      <c r="L3" s="23">
        <v>0.18</v>
      </c>
      <c r="M3" s="22">
        <f>I3</f>
        <v>271134</v>
      </c>
      <c r="N3" s="59">
        <f>ROUND((I3*L3),2)</f>
        <v>48804.12</v>
      </c>
      <c r="O3" s="10" t="s">
        <v>174</v>
      </c>
      <c r="P3" s="70" t="str">
        <f>G3</f>
        <v>1800</v>
      </c>
      <c r="Q3" s="57">
        <v>400</v>
      </c>
      <c r="R3" s="10" t="str">
        <f>H3</f>
        <v>150.63</v>
      </c>
      <c r="S3" s="105">
        <f>ROUND((Q3*R3),2)</f>
        <v>60252</v>
      </c>
      <c r="T3" s="22">
        <f>ROUND((S3*L3),2)</f>
        <v>10845.36</v>
      </c>
      <c r="U3" s="22">
        <f>S3</f>
        <v>60252</v>
      </c>
      <c r="V3" s="10" t="s">
        <v>174</v>
      </c>
      <c r="W3" s="57">
        <v>1400</v>
      </c>
      <c r="X3" s="10" t="str">
        <f>R3</f>
        <v>150.63</v>
      </c>
      <c r="Y3" s="22">
        <f>ROUND(W3*X3,2)</f>
        <v>210882</v>
      </c>
      <c r="Z3" s="22">
        <f>ROUND(Y3*L3,2)</f>
        <v>37958.76</v>
      </c>
      <c r="AA3" s="22">
        <f>Y3</f>
        <v>210882</v>
      </c>
      <c r="AB3" s="10" t="s">
        <v>176</v>
      </c>
      <c r="AC3" s="70">
        <f>(P5-Q5-W5)</f>
        <v>63</v>
      </c>
      <c r="AD3" s="22" t="str">
        <f>X5</f>
        <v>300.52</v>
      </c>
      <c r="AE3" s="22">
        <f>ROUND(AC3*AD3,2)</f>
        <v>18932.759999999998</v>
      </c>
      <c r="AF3" s="59">
        <f>ROUND(AE3*L5,2)</f>
        <v>2271.9299999999998</v>
      </c>
      <c r="AG3" s="106">
        <f>AE3</f>
        <v>18932.759999999998</v>
      </c>
      <c r="AH3" s="107"/>
      <c r="AI3" s="54"/>
      <c r="AJ3" s="28"/>
      <c r="AK3" s="107"/>
      <c r="AL3" s="28"/>
      <c r="AM3" s="107"/>
    </row>
    <row r="4" spans="1:68" x14ac:dyDescent="0.3">
      <c r="A4" s="3">
        <v>1</v>
      </c>
      <c r="B4" s="9">
        <v>2</v>
      </c>
      <c r="C4" s="10" t="s">
        <v>175</v>
      </c>
      <c r="D4" s="11" t="s">
        <v>66</v>
      </c>
      <c r="E4" s="10" t="s">
        <v>51</v>
      </c>
      <c r="F4" s="72" t="s">
        <v>86</v>
      </c>
      <c r="G4" s="70" t="s">
        <v>68</v>
      </c>
      <c r="H4" s="71" t="s">
        <v>88</v>
      </c>
      <c r="I4" s="21">
        <f t="shared" ref="I4:I7" si="0">ROUND((G4*H4),3)</f>
        <v>1125200</v>
      </c>
      <c r="J4" s="23">
        <v>0</v>
      </c>
      <c r="K4" s="23">
        <v>0</v>
      </c>
      <c r="L4" s="23">
        <v>0.12</v>
      </c>
      <c r="M4" s="22">
        <f t="shared" ref="M4:M7" si="1">I4</f>
        <v>1125200</v>
      </c>
      <c r="N4" s="59">
        <f t="shared" ref="N4:N7" si="2">ROUND((I4*L4),2)</f>
        <v>135024</v>
      </c>
      <c r="O4" s="10" t="s">
        <v>175</v>
      </c>
      <c r="P4" s="70" t="str">
        <f t="shared" ref="P4:P7" si="3">G4</f>
        <v>625</v>
      </c>
      <c r="Q4" s="57">
        <v>50</v>
      </c>
      <c r="R4" s="10" t="str">
        <f t="shared" ref="R4:R7" si="4">H4</f>
        <v>1800.32</v>
      </c>
      <c r="S4" s="105">
        <f t="shared" ref="S4:S7" si="5">ROUND((Q4*R4),2)</f>
        <v>90016</v>
      </c>
      <c r="T4" s="22">
        <f t="shared" ref="T4:T7" si="6">ROUND((S4*L4),2)</f>
        <v>10801.92</v>
      </c>
      <c r="U4" s="22">
        <f t="shared" ref="U4:U7" si="7">S4</f>
        <v>90016</v>
      </c>
      <c r="V4" s="10" t="s">
        <v>175</v>
      </c>
      <c r="W4" s="57">
        <v>575</v>
      </c>
      <c r="X4" s="10" t="str">
        <f t="shared" ref="X4:X7" si="8">R4</f>
        <v>1800.32</v>
      </c>
      <c r="Y4" s="22">
        <f t="shared" ref="Y4:Y7" si="9">ROUND(W4*X4,2)</f>
        <v>1035184</v>
      </c>
      <c r="Z4" s="22">
        <f t="shared" ref="Z4:Z7" si="10">ROUND(Y4*L4,2)</f>
        <v>124222.08</v>
      </c>
      <c r="AA4" s="22">
        <f t="shared" ref="AA4:AA7" si="11">Y4</f>
        <v>1035184</v>
      </c>
      <c r="AB4" s="10" t="s">
        <v>177</v>
      </c>
      <c r="AC4" s="70">
        <f>(P6-Q6-W6)</f>
        <v>7</v>
      </c>
      <c r="AD4" s="22" t="str">
        <f>X6</f>
        <v>453.8</v>
      </c>
      <c r="AE4" s="22">
        <f>ROUND(AC4*AD4,2)</f>
        <v>3176.6</v>
      </c>
      <c r="AF4" s="59">
        <f>ROUND(AE4*L6,2)</f>
        <v>158.83000000000001</v>
      </c>
      <c r="AG4" s="106">
        <f>AE4</f>
        <v>3176.6</v>
      </c>
      <c r="AH4" s="107"/>
      <c r="AI4" s="54"/>
      <c r="AJ4" s="28"/>
      <c r="AK4" s="107"/>
      <c r="AL4" s="28"/>
      <c r="AM4" s="107"/>
    </row>
    <row r="5" spans="1:68" x14ac:dyDescent="0.3">
      <c r="A5" s="3">
        <v>2</v>
      </c>
      <c r="B5" s="9">
        <v>3</v>
      </c>
      <c r="C5" s="10" t="s">
        <v>176</v>
      </c>
      <c r="D5" s="11" t="s">
        <v>66</v>
      </c>
      <c r="E5" s="10" t="s">
        <v>51</v>
      </c>
      <c r="F5" s="72" t="s">
        <v>86</v>
      </c>
      <c r="G5" s="70" t="s">
        <v>69</v>
      </c>
      <c r="H5" s="71" t="s">
        <v>89</v>
      </c>
      <c r="I5" s="21">
        <f t="shared" si="0"/>
        <v>234405.6</v>
      </c>
      <c r="J5" s="23">
        <v>0</v>
      </c>
      <c r="K5" s="23">
        <v>0</v>
      </c>
      <c r="L5" s="23">
        <v>0.12</v>
      </c>
      <c r="M5" s="22">
        <f t="shared" si="1"/>
        <v>234405.6</v>
      </c>
      <c r="N5" s="59">
        <f t="shared" si="2"/>
        <v>28128.67</v>
      </c>
      <c r="O5" s="10" t="s">
        <v>176</v>
      </c>
      <c r="P5" s="70" t="str">
        <f t="shared" si="3"/>
        <v>780</v>
      </c>
      <c r="Q5" s="57">
        <v>0</v>
      </c>
      <c r="R5" s="10" t="str">
        <f t="shared" si="4"/>
        <v>300.52</v>
      </c>
      <c r="S5" s="105">
        <f t="shared" si="5"/>
        <v>0</v>
      </c>
      <c r="T5" s="22">
        <f t="shared" si="6"/>
        <v>0</v>
      </c>
      <c r="U5" s="22">
        <f t="shared" si="7"/>
        <v>0</v>
      </c>
      <c r="V5" s="10" t="s">
        <v>176</v>
      </c>
      <c r="W5" s="57">
        <v>717</v>
      </c>
      <c r="X5" s="10" t="str">
        <f t="shared" si="8"/>
        <v>300.52</v>
      </c>
      <c r="Y5" s="22">
        <f t="shared" si="9"/>
        <v>215472.84</v>
      </c>
      <c r="Z5" s="22">
        <f t="shared" si="10"/>
        <v>25856.74</v>
      </c>
      <c r="AA5" s="22">
        <f t="shared" si="11"/>
        <v>215472.84</v>
      </c>
      <c r="AB5" s="10" t="s">
        <v>178</v>
      </c>
      <c r="AC5" s="70">
        <f>(P7-Q7-W7)</f>
        <v>655</v>
      </c>
      <c r="AD5" s="22" t="str">
        <f>X7</f>
        <v>200.91</v>
      </c>
      <c r="AE5" s="22">
        <f>ROUND(AC5*AD5,2)</f>
        <v>131596.04999999999</v>
      </c>
      <c r="AF5" s="59">
        <f>ROUND(AE5*L7,2)</f>
        <v>23687.29</v>
      </c>
      <c r="AG5" s="106">
        <f>AE5</f>
        <v>131596.04999999999</v>
      </c>
      <c r="AH5" s="107"/>
      <c r="AI5" s="54"/>
      <c r="AJ5" s="28"/>
      <c r="AK5" s="107"/>
      <c r="AL5" s="28"/>
      <c r="AM5" s="107"/>
    </row>
    <row r="6" spans="1:68" x14ac:dyDescent="0.3">
      <c r="A6" s="3">
        <v>3</v>
      </c>
      <c r="B6" s="9">
        <v>4</v>
      </c>
      <c r="C6" s="10" t="s">
        <v>177</v>
      </c>
      <c r="D6" s="11" t="s">
        <v>66</v>
      </c>
      <c r="E6" s="10" t="s">
        <v>51</v>
      </c>
      <c r="F6" s="72" t="s">
        <v>86</v>
      </c>
      <c r="G6" s="70" t="s">
        <v>97</v>
      </c>
      <c r="H6" s="71" t="s">
        <v>90</v>
      </c>
      <c r="I6" s="21">
        <f t="shared" si="0"/>
        <v>3176.6</v>
      </c>
      <c r="J6" s="23">
        <v>0</v>
      </c>
      <c r="K6" s="23">
        <v>0</v>
      </c>
      <c r="L6" s="23">
        <v>0.05</v>
      </c>
      <c r="M6" s="22">
        <f t="shared" si="1"/>
        <v>3176.6</v>
      </c>
      <c r="N6" s="59">
        <f t="shared" si="2"/>
        <v>158.83000000000001</v>
      </c>
      <c r="O6" s="10" t="s">
        <v>177</v>
      </c>
      <c r="P6" s="70" t="str">
        <f t="shared" si="3"/>
        <v>7</v>
      </c>
      <c r="Q6" s="57">
        <v>0</v>
      </c>
      <c r="R6" s="10" t="str">
        <f t="shared" si="4"/>
        <v>453.8</v>
      </c>
      <c r="S6" s="105">
        <f t="shared" si="5"/>
        <v>0</v>
      </c>
      <c r="T6" s="22">
        <f t="shared" si="6"/>
        <v>0</v>
      </c>
      <c r="U6" s="22">
        <f t="shared" si="7"/>
        <v>0</v>
      </c>
      <c r="V6" s="10" t="s">
        <v>177</v>
      </c>
      <c r="W6" s="57">
        <v>0</v>
      </c>
      <c r="X6" s="10" t="str">
        <f t="shared" si="8"/>
        <v>453.8</v>
      </c>
      <c r="Y6" s="22">
        <f t="shared" si="9"/>
        <v>0</v>
      </c>
      <c r="Z6" s="22">
        <f t="shared" si="10"/>
        <v>0</v>
      </c>
      <c r="AA6" s="22">
        <f t="shared" si="11"/>
        <v>0</v>
      </c>
      <c r="AB6" s="9"/>
      <c r="AC6" s="9"/>
      <c r="AD6" s="9"/>
      <c r="AE6" s="9"/>
      <c r="AF6" s="9"/>
      <c r="AG6" s="9"/>
      <c r="AH6" s="107"/>
      <c r="AI6" s="54"/>
      <c r="AJ6" s="28"/>
      <c r="AK6" s="107"/>
      <c r="AL6" s="28"/>
      <c r="AM6" s="107"/>
    </row>
    <row r="7" spans="1:68" x14ac:dyDescent="0.3">
      <c r="A7" s="3">
        <v>4</v>
      </c>
      <c r="B7" s="9">
        <v>5</v>
      </c>
      <c r="C7" s="10" t="s">
        <v>178</v>
      </c>
      <c r="D7" s="11" t="s">
        <v>66</v>
      </c>
      <c r="E7" s="10" t="s">
        <v>51</v>
      </c>
      <c r="F7" s="72" t="s">
        <v>86</v>
      </c>
      <c r="G7" s="70" t="s">
        <v>98</v>
      </c>
      <c r="H7" s="71" t="s">
        <v>91</v>
      </c>
      <c r="I7" s="21">
        <f t="shared" si="0"/>
        <v>131596.04999999999</v>
      </c>
      <c r="J7" s="23">
        <v>0</v>
      </c>
      <c r="K7" s="23">
        <v>0</v>
      </c>
      <c r="L7" s="23">
        <v>0.18</v>
      </c>
      <c r="M7" s="22">
        <f t="shared" si="1"/>
        <v>131596.04999999999</v>
      </c>
      <c r="N7" s="59">
        <f t="shared" si="2"/>
        <v>23687.29</v>
      </c>
      <c r="O7" s="10" t="s">
        <v>178</v>
      </c>
      <c r="P7" s="70" t="str">
        <f t="shared" si="3"/>
        <v>655</v>
      </c>
      <c r="Q7" s="57">
        <v>0</v>
      </c>
      <c r="R7" s="10" t="str">
        <f t="shared" si="4"/>
        <v>200.91</v>
      </c>
      <c r="S7" s="105">
        <f t="shared" si="5"/>
        <v>0</v>
      </c>
      <c r="T7" s="22">
        <f t="shared" si="6"/>
        <v>0</v>
      </c>
      <c r="U7" s="22">
        <f t="shared" si="7"/>
        <v>0</v>
      </c>
      <c r="V7" s="10" t="s">
        <v>178</v>
      </c>
      <c r="W7" s="57">
        <v>0</v>
      </c>
      <c r="X7" s="10" t="str">
        <f t="shared" si="8"/>
        <v>200.91</v>
      </c>
      <c r="Y7" s="22">
        <f t="shared" si="9"/>
        <v>0</v>
      </c>
      <c r="Z7" s="22">
        <f t="shared" si="10"/>
        <v>0</v>
      </c>
      <c r="AA7" s="22">
        <f t="shared" si="11"/>
        <v>0</v>
      </c>
      <c r="AB7" s="9"/>
      <c r="AC7" s="9"/>
      <c r="AD7" s="9"/>
      <c r="AE7" s="9"/>
      <c r="AF7" s="9"/>
      <c r="AG7" s="9"/>
      <c r="AH7" s="107"/>
      <c r="AI7" s="54"/>
      <c r="AJ7" s="28"/>
      <c r="AK7" s="107"/>
      <c r="AL7" s="28"/>
      <c r="AM7" s="107"/>
    </row>
    <row r="8" spans="1:68" x14ac:dyDescent="0.3">
      <c r="A8" s="3">
        <v>5</v>
      </c>
      <c r="B8" s="12"/>
      <c r="C8" s="12"/>
      <c r="D8" s="12"/>
      <c r="E8" s="12"/>
      <c r="F8" s="12"/>
      <c r="G8" s="12"/>
      <c r="H8" s="4"/>
      <c r="I8" s="4"/>
      <c r="J8" s="4"/>
      <c r="K8" s="4"/>
      <c r="L8" s="4" t="s">
        <v>56</v>
      </c>
      <c r="M8" s="26">
        <f>ROUND(SUM(M3:M7),3)</f>
        <v>1765512.25</v>
      </c>
      <c r="N8" s="25">
        <f>SUM(N3:N7)</f>
        <v>235802.90999999997</v>
      </c>
      <c r="O8" s="4"/>
      <c r="P8" s="4"/>
      <c r="Q8" s="4"/>
      <c r="R8" s="86" t="s">
        <v>56</v>
      </c>
      <c r="S8" s="84">
        <f>SUM(S3:S7)</f>
        <v>150268</v>
      </c>
      <c r="T8" s="4"/>
      <c r="U8" s="4"/>
      <c r="V8" s="4"/>
      <c r="W8" s="4"/>
      <c r="X8" s="86" t="s">
        <v>56</v>
      </c>
      <c r="Y8" s="86">
        <f>SUM(Y3:Y7)</f>
        <v>1461538.84</v>
      </c>
      <c r="Z8" s="4"/>
      <c r="AA8" s="4"/>
      <c r="AB8" s="4"/>
      <c r="AC8" s="4"/>
      <c r="AD8" s="112" t="s">
        <v>56</v>
      </c>
      <c r="AE8" s="112">
        <f>SUM(AE3:AE5)</f>
        <v>153705.40999999997</v>
      </c>
      <c r="AF8" s="4"/>
      <c r="AG8" s="4"/>
      <c r="AH8" s="48"/>
      <c r="AI8" s="48"/>
      <c r="AJ8" s="48"/>
      <c r="AK8" s="48"/>
      <c r="AL8" s="50"/>
      <c r="AM8" s="48"/>
    </row>
    <row r="9" spans="1:68" x14ac:dyDescent="0.3">
      <c r="A9" s="3">
        <v>6</v>
      </c>
      <c r="B9" s="13" t="s">
        <v>57</v>
      </c>
      <c r="C9" s="13" t="s">
        <v>57</v>
      </c>
      <c r="D9" s="13" t="s">
        <v>57</v>
      </c>
      <c r="E9" s="13" t="s">
        <v>57</v>
      </c>
      <c r="F9" s="13" t="s">
        <v>57</v>
      </c>
      <c r="G9" s="13" t="s">
        <v>57</v>
      </c>
      <c r="H9" s="13" t="s">
        <v>57</v>
      </c>
      <c r="I9" s="13" t="s">
        <v>57</v>
      </c>
      <c r="J9" s="13" t="s">
        <v>57</v>
      </c>
      <c r="K9" s="13" t="s">
        <v>57</v>
      </c>
      <c r="L9" s="4" t="s">
        <v>58</v>
      </c>
      <c r="M9" s="25">
        <f>N8</f>
        <v>235802.90999999997</v>
      </c>
      <c r="N9" s="13" t="s">
        <v>57</v>
      </c>
      <c r="O9" s="13" t="s">
        <v>57</v>
      </c>
      <c r="Q9" s="13" t="s">
        <v>57</v>
      </c>
      <c r="R9" s="42" t="s">
        <v>58</v>
      </c>
      <c r="S9" s="85">
        <f>SUM(T3:T7)</f>
        <v>21647.279999999999</v>
      </c>
      <c r="T9" s="108"/>
      <c r="U9" s="108"/>
      <c r="V9" s="27"/>
      <c r="W9" s="27"/>
      <c r="X9" s="42" t="s">
        <v>58</v>
      </c>
      <c r="Y9" s="85">
        <f>SUM(Z3:Z7)</f>
        <v>188037.58</v>
      </c>
      <c r="Z9" s="27"/>
      <c r="AA9" s="27"/>
      <c r="AB9" s="27"/>
      <c r="AC9" s="27"/>
      <c r="AD9" s="42" t="s">
        <v>58</v>
      </c>
      <c r="AE9" s="42">
        <f>SUM(AF3:AF5)</f>
        <v>26118.05</v>
      </c>
      <c r="AF9" s="28"/>
      <c r="AG9" s="28"/>
      <c r="AH9" s="28"/>
      <c r="AI9" s="28"/>
      <c r="AJ9" s="28"/>
      <c r="AK9" s="28"/>
      <c r="AL9" s="29"/>
      <c r="AM9" s="28"/>
    </row>
    <row r="10" spans="1:68" x14ac:dyDescent="0.3">
      <c r="A10" s="3">
        <v>7</v>
      </c>
      <c r="B10" s="13" t="s">
        <v>57</v>
      </c>
      <c r="C10" s="13" t="s">
        <v>57</v>
      </c>
      <c r="D10" s="13" t="s">
        <v>57</v>
      </c>
      <c r="E10" s="13" t="s">
        <v>57</v>
      </c>
      <c r="F10" s="13" t="s">
        <v>57</v>
      </c>
      <c r="G10" s="13" t="s">
        <v>57</v>
      </c>
      <c r="H10" s="13" t="s">
        <v>57</v>
      </c>
      <c r="I10" s="13" t="s">
        <v>57</v>
      </c>
      <c r="J10" s="13" t="s">
        <v>57</v>
      </c>
      <c r="K10" s="13" t="s">
        <v>57</v>
      </c>
      <c r="L10" s="4" t="s">
        <v>59</v>
      </c>
      <c r="M10" s="26">
        <f>ROUND((M8+M9),2)</f>
        <v>2001315.16</v>
      </c>
      <c r="N10" s="13" t="s">
        <v>57</v>
      </c>
      <c r="O10" s="13" t="s">
        <v>57</v>
      </c>
      <c r="Q10" s="13" t="s">
        <v>57</v>
      </c>
      <c r="R10" s="86" t="s">
        <v>59</v>
      </c>
      <c r="S10" s="84">
        <f>S8+S9</f>
        <v>171915.28</v>
      </c>
      <c r="T10" s="108"/>
      <c r="U10" s="108"/>
      <c r="V10" s="13"/>
      <c r="W10" s="13"/>
      <c r="X10" s="86" t="s">
        <v>59</v>
      </c>
      <c r="Y10" s="86">
        <f>SUM(Y8:Y9)</f>
        <v>1649576.4200000002</v>
      </c>
      <c r="Z10" s="13"/>
      <c r="AA10" s="13"/>
      <c r="AB10" s="13"/>
      <c r="AC10" s="13"/>
      <c r="AD10" s="86" t="s">
        <v>59</v>
      </c>
      <c r="AE10" s="86">
        <f>AE8+AE9</f>
        <v>179823.45999999996</v>
      </c>
      <c r="AF10" s="108"/>
      <c r="AG10" s="13"/>
      <c r="AH10" s="13"/>
      <c r="AI10" s="13"/>
      <c r="AJ10" s="13"/>
      <c r="AK10" s="13"/>
      <c r="AL10" s="13"/>
      <c r="AM10" s="13"/>
    </row>
    <row r="11" spans="1:68" x14ac:dyDescent="0.3">
      <c r="A11" s="3">
        <v>8</v>
      </c>
      <c r="B11" s="13" t="s">
        <v>57</v>
      </c>
      <c r="C11" s="13" t="s">
        <v>57</v>
      </c>
      <c r="D11" s="13" t="s">
        <v>57</v>
      </c>
      <c r="E11" s="13" t="s">
        <v>57</v>
      </c>
      <c r="F11" s="13" t="s">
        <v>57</v>
      </c>
      <c r="G11" s="13" t="s">
        <v>57</v>
      </c>
      <c r="H11" s="13" t="s">
        <v>57</v>
      </c>
      <c r="I11" s="13" t="s">
        <v>57</v>
      </c>
      <c r="J11" s="13" t="s">
        <v>57</v>
      </c>
      <c r="K11" s="13" t="s">
        <v>57</v>
      </c>
      <c r="N11" s="13" t="s">
        <v>57</v>
      </c>
      <c r="O11" s="13" t="s">
        <v>57</v>
      </c>
      <c r="P11" s="13" t="s">
        <v>57</v>
      </c>
      <c r="R11" s="9"/>
      <c r="S11" s="109"/>
      <c r="T11" s="51"/>
      <c r="U11" s="51"/>
      <c r="V11" s="13"/>
      <c r="W11" s="13"/>
      <c r="X11" s="13"/>
      <c r="Y11" s="13"/>
      <c r="Z11" s="13"/>
      <c r="AA11" s="13"/>
      <c r="AB11" s="13"/>
      <c r="AC11" s="13"/>
      <c r="AD11" s="108"/>
      <c r="AE11" s="108"/>
      <c r="AF11" s="108"/>
      <c r="AG11" s="13"/>
      <c r="AH11" s="13"/>
      <c r="AI11" s="13"/>
      <c r="AJ11" s="13"/>
      <c r="AK11" s="13"/>
      <c r="AL11" s="13"/>
      <c r="AM11" s="13"/>
    </row>
    <row r="12" spans="1:68" x14ac:dyDescent="0.3">
      <c r="A12" s="3">
        <v>9</v>
      </c>
      <c r="B12" s="15" t="s">
        <v>70</v>
      </c>
      <c r="C12" s="15" t="s">
        <v>71</v>
      </c>
      <c r="D12" s="15" t="s">
        <v>72</v>
      </c>
      <c r="E12" s="15" t="s">
        <v>76</v>
      </c>
      <c r="F12" s="5" t="s">
        <v>92</v>
      </c>
      <c r="G12" s="15" t="s">
        <v>93</v>
      </c>
      <c r="H12" s="15" t="s">
        <v>94</v>
      </c>
      <c r="I12" s="2" t="s">
        <v>96</v>
      </c>
      <c r="J12" s="2" t="s">
        <v>99</v>
      </c>
      <c r="K12" s="31" t="s">
        <v>100</v>
      </c>
      <c r="L12" s="31" t="s">
        <v>101</v>
      </c>
      <c r="M12" s="15" t="s">
        <v>102</v>
      </c>
      <c r="N12" s="31"/>
      <c r="O12" s="15" t="s">
        <v>83</v>
      </c>
      <c r="P12" s="15" t="s">
        <v>84</v>
      </c>
      <c r="Q12" s="15"/>
      <c r="R12" s="15"/>
      <c r="S12" s="13" t="s">
        <v>57</v>
      </c>
      <c r="T12" s="13" t="s">
        <v>57</v>
      </c>
      <c r="U12" s="13"/>
      <c r="V12" s="13" t="s">
        <v>57</v>
      </c>
      <c r="W12" s="32" t="s">
        <v>60</v>
      </c>
      <c r="X12" s="32" t="s">
        <v>61</v>
      </c>
      <c r="Y12" s="32" t="s">
        <v>62</v>
      </c>
      <c r="Z12" s="33" t="s">
        <v>57</v>
      </c>
      <c r="AA12" s="33"/>
      <c r="AB12" s="13" t="s">
        <v>57</v>
      </c>
      <c r="AC12" s="13"/>
      <c r="AD12" s="108"/>
      <c r="AE12" s="108"/>
      <c r="AF12" s="108"/>
      <c r="AG12" s="13"/>
      <c r="AH12" s="13"/>
      <c r="AI12" s="13"/>
      <c r="AJ12" s="13"/>
      <c r="AK12" s="13"/>
      <c r="AL12" s="13"/>
      <c r="AM12" s="13"/>
    </row>
    <row r="13" spans="1:68" ht="14.5" x14ac:dyDescent="0.35">
      <c r="A13" s="3">
        <v>10</v>
      </c>
      <c r="B13" s="13" t="s">
        <v>50</v>
      </c>
      <c r="C13" s="13" t="s">
        <v>85</v>
      </c>
      <c r="D13" t="s">
        <v>73</v>
      </c>
      <c r="E13" t="s">
        <v>180</v>
      </c>
      <c r="F13"/>
      <c r="G13"/>
      <c r="H13" s="1"/>
      <c r="I13" t="s">
        <v>181</v>
      </c>
      <c r="J13" t="s">
        <v>182</v>
      </c>
      <c r="K13" s="76">
        <f>S8</f>
        <v>150268</v>
      </c>
      <c r="L13" s="76">
        <f>S9</f>
        <v>21647.279999999999</v>
      </c>
      <c r="M13" s="76">
        <f>S10</f>
        <v>171915.28</v>
      </c>
      <c r="N13" s="34"/>
      <c r="O13" t="s">
        <v>187</v>
      </c>
      <c r="P13" s="34"/>
      <c r="Q13" s="1"/>
      <c r="R13" s="1"/>
      <c r="S13" s="13" t="s">
        <v>57</v>
      </c>
      <c r="T13" s="13" t="s">
        <v>57</v>
      </c>
      <c r="U13" s="13"/>
      <c r="V13" s="13" t="s">
        <v>57</v>
      </c>
      <c r="W13" s="35"/>
      <c r="X13" s="35"/>
      <c r="Y13" s="35">
        <f>N3</f>
        <v>48804.12</v>
      </c>
      <c r="Z13" s="13" t="s">
        <v>57</v>
      </c>
      <c r="AA13" s="13"/>
      <c r="AB13" s="13" t="s">
        <v>57</v>
      </c>
      <c r="AC13" s="13"/>
      <c r="AD13" s="108"/>
      <c r="AE13" s="108"/>
      <c r="AF13" s="108"/>
      <c r="AG13" s="13"/>
      <c r="AH13" s="13"/>
      <c r="AI13" s="13"/>
      <c r="AJ13" s="36"/>
      <c r="AK13" s="36"/>
      <c r="AL13" s="13"/>
      <c r="AM13" s="13"/>
    </row>
    <row r="14" spans="1:68" ht="14.5" x14ac:dyDescent="0.35">
      <c r="A14" s="3">
        <v>11</v>
      </c>
      <c r="B14" s="13" t="s">
        <v>57</v>
      </c>
      <c r="C14" s="13" t="s">
        <v>57</v>
      </c>
      <c r="D14" s="13" t="s">
        <v>57</v>
      </c>
      <c r="E14" s="13" t="s">
        <v>57</v>
      </c>
      <c r="F14" s="13"/>
      <c r="G14" s="13"/>
      <c r="H14" s="13"/>
      <c r="I14" t="s">
        <v>183</v>
      </c>
      <c r="J14" t="s">
        <v>184</v>
      </c>
      <c r="K14" s="89">
        <f>Y8</f>
        <v>1461538.84</v>
      </c>
      <c r="L14" s="89">
        <f>Y9</f>
        <v>188037.58</v>
      </c>
      <c r="M14" s="89">
        <f>Y10</f>
        <v>1649576.4200000002</v>
      </c>
      <c r="N14" s="13"/>
      <c r="O14" t="s">
        <v>188</v>
      </c>
      <c r="P14" s="1"/>
      <c r="Q14" s="1"/>
      <c r="R14" s="1"/>
      <c r="S14" s="13" t="s">
        <v>57</v>
      </c>
      <c r="T14" s="13" t="s">
        <v>57</v>
      </c>
      <c r="U14" s="13"/>
      <c r="V14" s="13" t="s">
        <v>57</v>
      </c>
      <c r="W14" s="35"/>
      <c r="X14" s="35"/>
      <c r="Y14" s="35">
        <f t="shared" ref="Y14:Y17" si="12">N4</f>
        <v>135024</v>
      </c>
      <c r="Z14" s="13" t="s">
        <v>57</v>
      </c>
      <c r="AA14" s="13"/>
      <c r="AB14" s="13" t="s">
        <v>57</v>
      </c>
      <c r="AC14" s="13"/>
      <c r="AD14" s="108"/>
      <c r="AE14" s="108"/>
      <c r="AF14" s="108"/>
      <c r="AG14" s="13"/>
      <c r="AH14" s="13"/>
      <c r="AI14" s="13"/>
      <c r="AJ14" s="13"/>
      <c r="AK14" s="13"/>
      <c r="AL14" s="13"/>
      <c r="AM14" s="13"/>
    </row>
    <row r="15" spans="1:68" ht="14.5" x14ac:dyDescent="0.35">
      <c r="A15" s="3">
        <v>12</v>
      </c>
      <c r="B15" s="13" t="s">
        <v>57</v>
      </c>
      <c r="C15" s="13" t="s">
        <v>57</v>
      </c>
      <c r="D15" s="13" t="s">
        <v>57</v>
      </c>
      <c r="E15" s="13" t="s">
        <v>57</v>
      </c>
      <c r="F15" s="13"/>
      <c r="G15" s="13"/>
      <c r="H15" s="13"/>
      <c r="I15" t="s">
        <v>185</v>
      </c>
      <c r="J15" t="s">
        <v>186</v>
      </c>
      <c r="K15" s="89">
        <f>AE8</f>
        <v>153705.40999999997</v>
      </c>
      <c r="L15" s="89">
        <f>AE9</f>
        <v>26118.05</v>
      </c>
      <c r="M15" s="89">
        <f>AE10</f>
        <v>179823.45999999996</v>
      </c>
      <c r="N15" s="13"/>
      <c r="O15" s="13"/>
      <c r="P15" s="1"/>
      <c r="Q15" s="1"/>
      <c r="R15" s="1"/>
      <c r="S15" s="13" t="s">
        <v>57</v>
      </c>
      <c r="T15" s="13" t="s">
        <v>57</v>
      </c>
      <c r="U15" s="13"/>
      <c r="V15" s="13" t="s">
        <v>57</v>
      </c>
      <c r="W15" s="35"/>
      <c r="X15" s="35"/>
      <c r="Y15" s="35">
        <f t="shared" si="12"/>
        <v>28128.67</v>
      </c>
      <c r="Z15" s="13" t="s">
        <v>57</v>
      </c>
      <c r="AA15" s="13"/>
      <c r="AB15" s="13" t="s">
        <v>57</v>
      </c>
      <c r="AC15" s="13"/>
      <c r="AD15" s="108"/>
      <c r="AE15" s="108"/>
      <c r="AF15" s="110"/>
      <c r="AG15" s="13"/>
      <c r="AH15" s="13"/>
      <c r="AI15" s="13"/>
      <c r="AJ15" s="13"/>
      <c r="AK15" s="13"/>
      <c r="AL15" s="13"/>
      <c r="AM15" s="13"/>
    </row>
    <row r="16" spans="1:68" s="14" customFormat="1" x14ac:dyDescent="0.3">
      <c r="A16" s="3">
        <v>13</v>
      </c>
      <c r="B16" s="13" t="s">
        <v>57</v>
      </c>
      <c r="C16" s="13" t="s">
        <v>57</v>
      </c>
      <c r="D16" s="13" t="s">
        <v>57</v>
      </c>
      <c r="E16" s="13" t="s">
        <v>57</v>
      </c>
      <c r="F16" s="13"/>
      <c r="G16" s="13"/>
      <c r="H16" s="1"/>
      <c r="I16" s="1"/>
      <c r="J16" s="37"/>
      <c r="K16" s="1"/>
      <c r="L16" s="34"/>
      <c r="M16" s="38"/>
      <c r="N16" s="34"/>
      <c r="O16" s="34"/>
      <c r="P16" s="1"/>
      <c r="Q16" s="1"/>
      <c r="R16" s="1"/>
      <c r="S16" s="39" t="s">
        <v>57</v>
      </c>
      <c r="T16" s="39" t="s">
        <v>57</v>
      </c>
      <c r="U16" s="39"/>
      <c r="V16" s="13" t="s">
        <v>57</v>
      </c>
      <c r="W16" s="35"/>
      <c r="X16" s="35"/>
      <c r="Y16" s="35">
        <f t="shared" si="12"/>
        <v>158.83000000000001</v>
      </c>
      <c r="Z16" s="13" t="s">
        <v>57</v>
      </c>
      <c r="AA16" s="13"/>
      <c r="AB16" s="40" t="s">
        <v>57</v>
      </c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1"/>
    </row>
    <row r="17" spans="1:39" x14ac:dyDescent="0.3">
      <c r="A17" s="3">
        <v>14</v>
      </c>
      <c r="B17" s="4" t="s">
        <v>45</v>
      </c>
      <c r="C17" s="4" t="s">
        <v>57</v>
      </c>
      <c r="D17" s="4" t="s">
        <v>57</v>
      </c>
      <c r="E17" s="4" t="s">
        <v>57</v>
      </c>
      <c r="F17" s="111">
        <f>M8</f>
        <v>1765512.25</v>
      </c>
      <c r="G17" s="73">
        <f>M9</f>
        <v>235802.90999999997</v>
      </c>
      <c r="H17" s="74">
        <f>M10</f>
        <v>2001315.16</v>
      </c>
      <c r="I17" s="2"/>
      <c r="J17" s="30"/>
      <c r="K17" s="2">
        <f>SUM(K13:K16)</f>
        <v>1765512.25</v>
      </c>
      <c r="L17" s="2">
        <f>SUM(L13:L16)</f>
        <v>235802.90999999997</v>
      </c>
      <c r="M17" s="2">
        <f>SUM(M13:M16)</f>
        <v>2001315.1600000001</v>
      </c>
      <c r="N17" s="2"/>
      <c r="O17" s="2"/>
      <c r="P17" s="2"/>
      <c r="Q17" s="2"/>
      <c r="R17" s="2"/>
      <c r="S17" s="13" t="s">
        <v>57</v>
      </c>
      <c r="T17" s="13" t="s">
        <v>57</v>
      </c>
      <c r="U17" s="13"/>
      <c r="V17" s="36" t="s">
        <v>57</v>
      </c>
      <c r="W17" s="35"/>
      <c r="X17" s="35"/>
      <c r="Y17" s="35">
        <f t="shared" si="12"/>
        <v>23687.29</v>
      </c>
      <c r="Z17" s="13" t="s">
        <v>57</v>
      </c>
      <c r="AA17" s="13"/>
      <c r="AB17" s="13" t="s">
        <v>57</v>
      </c>
      <c r="AC17" s="13" t="s">
        <v>57</v>
      </c>
      <c r="AD17" s="13" t="s">
        <v>57</v>
      </c>
      <c r="AE17" s="13" t="s">
        <v>57</v>
      </c>
      <c r="AF17" s="13" t="s">
        <v>57</v>
      </c>
      <c r="AG17" s="13" t="s">
        <v>57</v>
      </c>
      <c r="AH17" s="13" t="s">
        <v>57</v>
      </c>
      <c r="AI17" s="13" t="s">
        <v>57</v>
      </c>
      <c r="AJ17" s="13" t="s">
        <v>57</v>
      </c>
      <c r="AK17" s="13" t="s">
        <v>57</v>
      </c>
      <c r="AL17" s="13" t="s">
        <v>57</v>
      </c>
      <c r="AM17" s="41" t="s">
        <v>57</v>
      </c>
    </row>
    <row r="18" spans="1:39" x14ac:dyDescent="0.3">
      <c r="A18" s="3">
        <v>15</v>
      </c>
      <c r="B18" s="13" t="s">
        <v>57</v>
      </c>
      <c r="C18" s="13" t="s">
        <v>57</v>
      </c>
      <c r="D18" s="13" t="s">
        <v>57</v>
      </c>
      <c r="E18" s="13" t="s">
        <v>57</v>
      </c>
      <c r="F18" s="13" t="s">
        <v>57</v>
      </c>
      <c r="G18" s="13" t="s">
        <v>57</v>
      </c>
      <c r="H18" s="13" t="s">
        <v>57</v>
      </c>
      <c r="I18" s="13" t="s">
        <v>57</v>
      </c>
      <c r="J18" s="28" t="s">
        <v>57</v>
      </c>
      <c r="K18" s="13" t="s">
        <v>57</v>
      </c>
      <c r="L18" s="13" t="s">
        <v>57</v>
      </c>
      <c r="M18" s="13" t="s">
        <v>57</v>
      </c>
      <c r="N18" s="13" t="s">
        <v>57</v>
      </c>
      <c r="O18" s="13" t="s">
        <v>57</v>
      </c>
      <c r="P18" s="13" t="s">
        <v>57</v>
      </c>
      <c r="Q18" s="13" t="s">
        <v>57</v>
      </c>
      <c r="R18" s="13" t="s">
        <v>57</v>
      </c>
      <c r="S18" s="13" t="s">
        <v>57</v>
      </c>
      <c r="T18" s="13" t="s">
        <v>57</v>
      </c>
      <c r="U18" s="13"/>
      <c r="V18" s="13" t="s">
        <v>57</v>
      </c>
      <c r="W18" s="35" t="s">
        <v>57</v>
      </c>
      <c r="X18" s="35" t="s">
        <v>57</v>
      </c>
      <c r="Y18" s="35"/>
      <c r="Z18" s="13" t="s">
        <v>57</v>
      </c>
      <c r="AA18" s="13"/>
      <c r="AB18" s="13" t="s">
        <v>57</v>
      </c>
      <c r="AC18" s="13" t="s">
        <v>57</v>
      </c>
      <c r="AD18" s="13" t="s">
        <v>57</v>
      </c>
      <c r="AE18" s="13" t="s">
        <v>57</v>
      </c>
      <c r="AF18" s="13" t="s">
        <v>57</v>
      </c>
      <c r="AG18" s="13" t="s">
        <v>57</v>
      </c>
      <c r="AH18" s="13" t="s">
        <v>57</v>
      </c>
      <c r="AI18" s="13" t="s">
        <v>57</v>
      </c>
      <c r="AJ18" s="13" t="s">
        <v>57</v>
      </c>
      <c r="AK18" s="13" t="s">
        <v>57</v>
      </c>
      <c r="AL18" s="13" t="s">
        <v>57</v>
      </c>
      <c r="AM18" s="41" t="s">
        <v>57</v>
      </c>
    </row>
    <row r="19" spans="1:39" x14ac:dyDescent="0.3">
      <c r="A19" s="3">
        <v>16</v>
      </c>
      <c r="B19" s="13" t="s">
        <v>57</v>
      </c>
      <c r="C19" s="13" t="s">
        <v>57</v>
      </c>
      <c r="D19" s="13" t="s">
        <v>57</v>
      </c>
      <c r="E19" s="13" t="s">
        <v>57</v>
      </c>
      <c r="F19" s="13" t="s">
        <v>57</v>
      </c>
      <c r="G19" s="13" t="s">
        <v>57</v>
      </c>
      <c r="H19" s="13" t="s">
        <v>57</v>
      </c>
      <c r="I19" s="13" t="s">
        <v>57</v>
      </c>
      <c r="J19" s="28" t="s">
        <v>57</v>
      </c>
      <c r="K19" s="13" t="s">
        <v>57</v>
      </c>
      <c r="L19" s="13" t="s">
        <v>57</v>
      </c>
      <c r="M19" s="13" t="s">
        <v>57</v>
      </c>
      <c r="N19" s="13" t="s">
        <v>57</v>
      </c>
      <c r="O19" s="13" t="s">
        <v>57</v>
      </c>
      <c r="P19" s="13" t="s">
        <v>57</v>
      </c>
      <c r="Q19" s="13" t="s">
        <v>57</v>
      </c>
      <c r="R19" s="13" t="s">
        <v>57</v>
      </c>
      <c r="S19" s="13" t="s">
        <v>57</v>
      </c>
      <c r="T19" s="13" t="s">
        <v>57</v>
      </c>
      <c r="U19" s="13"/>
      <c r="V19" s="13" t="s">
        <v>57</v>
      </c>
      <c r="W19" s="35" t="s">
        <v>57</v>
      </c>
      <c r="X19" s="35" t="s">
        <v>57</v>
      </c>
      <c r="Y19" s="35"/>
      <c r="Z19" s="13" t="s">
        <v>57</v>
      </c>
      <c r="AA19" s="13"/>
      <c r="AB19" s="13" t="s">
        <v>57</v>
      </c>
      <c r="AC19" s="13" t="s">
        <v>57</v>
      </c>
      <c r="AD19" s="13" t="s">
        <v>57</v>
      </c>
      <c r="AE19" s="13" t="s">
        <v>57</v>
      </c>
      <c r="AF19" s="13" t="s">
        <v>57</v>
      </c>
      <c r="AG19" s="13" t="s">
        <v>57</v>
      </c>
      <c r="AH19" s="13" t="s">
        <v>57</v>
      </c>
      <c r="AI19" s="13" t="s">
        <v>57</v>
      </c>
      <c r="AJ19" s="13" t="s">
        <v>57</v>
      </c>
      <c r="AK19" s="13" t="s">
        <v>57</v>
      </c>
      <c r="AL19" s="13" t="s">
        <v>57</v>
      </c>
      <c r="AM19" s="41" t="s">
        <v>57</v>
      </c>
    </row>
    <row r="20" spans="1:39" x14ac:dyDescent="0.3">
      <c r="A20" s="3">
        <v>17</v>
      </c>
      <c r="B20" s="13" t="s">
        <v>57</v>
      </c>
      <c r="C20" s="13" t="s">
        <v>57</v>
      </c>
      <c r="D20" s="13" t="s">
        <v>57</v>
      </c>
      <c r="E20" s="13" t="s">
        <v>57</v>
      </c>
      <c r="F20" s="13" t="s">
        <v>57</v>
      </c>
      <c r="G20" s="13" t="s">
        <v>57</v>
      </c>
      <c r="H20" s="13" t="s">
        <v>57</v>
      </c>
      <c r="I20" s="13" t="s">
        <v>57</v>
      </c>
      <c r="J20" s="28" t="s">
        <v>57</v>
      </c>
      <c r="K20" s="13" t="s">
        <v>57</v>
      </c>
      <c r="L20" s="13" t="s">
        <v>57</v>
      </c>
      <c r="M20" s="13" t="s">
        <v>57</v>
      </c>
      <c r="N20" s="13" t="s">
        <v>57</v>
      </c>
      <c r="O20" s="13" t="s">
        <v>57</v>
      </c>
      <c r="P20" s="13" t="s">
        <v>57</v>
      </c>
      <c r="Q20" s="13" t="s">
        <v>57</v>
      </c>
      <c r="R20" s="13" t="s">
        <v>57</v>
      </c>
      <c r="S20" s="13" t="s">
        <v>57</v>
      </c>
      <c r="T20" s="13" t="s">
        <v>57</v>
      </c>
      <c r="U20" s="13"/>
      <c r="V20" s="13" t="s">
        <v>57</v>
      </c>
      <c r="W20" s="35" t="s">
        <v>57</v>
      </c>
      <c r="X20" s="35" t="s">
        <v>57</v>
      </c>
      <c r="Y20" s="35"/>
      <c r="Z20" s="13" t="s">
        <v>57</v>
      </c>
      <c r="AA20" s="13"/>
      <c r="AB20" s="13" t="s">
        <v>57</v>
      </c>
      <c r="AC20" s="13" t="s">
        <v>57</v>
      </c>
      <c r="AD20" s="13" t="s">
        <v>57</v>
      </c>
      <c r="AE20" s="13" t="s">
        <v>57</v>
      </c>
      <c r="AF20" s="13" t="s">
        <v>57</v>
      </c>
      <c r="AG20" s="13" t="s">
        <v>57</v>
      </c>
      <c r="AH20" s="13" t="s">
        <v>57</v>
      </c>
      <c r="AI20" s="13" t="s">
        <v>57</v>
      </c>
      <c r="AJ20" s="13" t="s">
        <v>57</v>
      </c>
      <c r="AK20" s="13" t="s">
        <v>57</v>
      </c>
      <c r="AL20" s="13" t="s">
        <v>57</v>
      </c>
      <c r="AM20" s="41" t="s">
        <v>57</v>
      </c>
    </row>
    <row r="21" spans="1:39" x14ac:dyDescent="0.3">
      <c r="A21" s="3">
        <v>18</v>
      </c>
      <c r="B21" s="13" t="s">
        <v>57</v>
      </c>
      <c r="C21" s="13" t="s">
        <v>57</v>
      </c>
      <c r="D21" s="13" t="s">
        <v>57</v>
      </c>
      <c r="E21" s="13" t="s">
        <v>57</v>
      </c>
      <c r="F21" s="13" t="s">
        <v>57</v>
      </c>
      <c r="G21" s="13" t="s">
        <v>57</v>
      </c>
      <c r="H21" s="13" t="s">
        <v>57</v>
      </c>
      <c r="I21" s="13" t="s">
        <v>57</v>
      </c>
      <c r="J21" s="28" t="s">
        <v>57</v>
      </c>
      <c r="K21" s="13" t="s">
        <v>57</v>
      </c>
      <c r="L21" s="13" t="s">
        <v>57</v>
      </c>
      <c r="M21" s="13" t="s">
        <v>57</v>
      </c>
      <c r="N21" s="13" t="s">
        <v>57</v>
      </c>
      <c r="O21" s="13" t="s">
        <v>57</v>
      </c>
      <c r="P21" s="13" t="s">
        <v>57</v>
      </c>
      <c r="Q21" s="13" t="s">
        <v>57</v>
      </c>
      <c r="R21" s="13" t="s">
        <v>57</v>
      </c>
      <c r="S21" s="13" t="s">
        <v>57</v>
      </c>
      <c r="T21" s="13" t="s">
        <v>57</v>
      </c>
      <c r="U21" s="13"/>
      <c r="V21" s="13" t="s">
        <v>57</v>
      </c>
      <c r="W21" s="35" t="s">
        <v>57</v>
      </c>
      <c r="X21" s="35" t="s">
        <v>57</v>
      </c>
      <c r="Y21" s="35">
        <f>SUM(Y13:Y20)</f>
        <v>235802.90999999997</v>
      </c>
      <c r="Z21" s="13" t="s">
        <v>57</v>
      </c>
      <c r="AA21" s="13"/>
      <c r="AB21" s="13" t="s">
        <v>57</v>
      </c>
      <c r="AC21" s="13" t="s">
        <v>57</v>
      </c>
      <c r="AD21" s="13" t="s">
        <v>57</v>
      </c>
      <c r="AE21" s="13" t="s">
        <v>57</v>
      </c>
      <c r="AF21" s="13" t="s">
        <v>57</v>
      </c>
      <c r="AG21" s="13" t="s">
        <v>57</v>
      </c>
      <c r="AH21" s="13" t="s">
        <v>57</v>
      </c>
      <c r="AI21" s="13" t="s">
        <v>57</v>
      </c>
      <c r="AJ21" s="13" t="s">
        <v>57</v>
      </c>
      <c r="AK21" s="13" t="s">
        <v>57</v>
      </c>
      <c r="AL21" s="13" t="s">
        <v>57</v>
      </c>
      <c r="AM21" s="41" t="s">
        <v>57</v>
      </c>
    </row>
    <row r="22" spans="1:39" x14ac:dyDescent="0.3">
      <c r="A22" s="3">
        <v>19</v>
      </c>
      <c r="B22" s="43" t="s">
        <v>144</v>
      </c>
      <c r="C22" s="44" t="s">
        <v>57</v>
      </c>
      <c r="D22" s="43" t="s">
        <v>63</v>
      </c>
      <c r="E22" s="44" t="s">
        <v>57</v>
      </c>
      <c r="F22" s="43" t="s">
        <v>146</v>
      </c>
      <c r="G22" s="44"/>
      <c r="H22" s="13" t="s">
        <v>57</v>
      </c>
      <c r="I22" s="13" t="s">
        <v>57</v>
      </c>
      <c r="J22" s="13" t="s">
        <v>57</v>
      </c>
      <c r="K22" s="13" t="s">
        <v>57</v>
      </c>
      <c r="L22" s="13" t="s">
        <v>57</v>
      </c>
      <c r="M22" s="13" t="s">
        <v>57</v>
      </c>
      <c r="N22" s="13" t="s">
        <v>57</v>
      </c>
      <c r="O22" s="13" t="s">
        <v>57</v>
      </c>
      <c r="P22" s="13" t="s">
        <v>57</v>
      </c>
      <c r="Q22" s="13" t="s">
        <v>57</v>
      </c>
      <c r="R22" s="13" t="s">
        <v>57</v>
      </c>
      <c r="S22" s="13" t="s">
        <v>57</v>
      </c>
      <c r="T22" s="13" t="s">
        <v>57</v>
      </c>
      <c r="U22" s="13"/>
      <c r="V22" s="13" t="s">
        <v>57</v>
      </c>
      <c r="W22" s="13" t="s">
        <v>57</v>
      </c>
      <c r="X22" s="13" t="s">
        <v>57</v>
      </c>
      <c r="Y22" s="13" t="s">
        <v>57</v>
      </c>
      <c r="Z22" s="13" t="s">
        <v>57</v>
      </c>
      <c r="AA22" s="13"/>
      <c r="AB22" s="13" t="s">
        <v>57</v>
      </c>
      <c r="AC22" s="13" t="s">
        <v>57</v>
      </c>
      <c r="AD22" s="13" t="s">
        <v>57</v>
      </c>
      <c r="AE22" s="13" t="s">
        <v>57</v>
      </c>
      <c r="AF22" s="13" t="s">
        <v>57</v>
      </c>
      <c r="AG22" s="13" t="s">
        <v>57</v>
      </c>
      <c r="AH22" s="13" t="s">
        <v>57</v>
      </c>
      <c r="AI22" s="13" t="s">
        <v>57</v>
      </c>
      <c r="AJ22" s="13" t="s">
        <v>57</v>
      </c>
      <c r="AK22" s="13" t="s">
        <v>57</v>
      </c>
      <c r="AL22" s="13" t="s">
        <v>57</v>
      </c>
      <c r="AM22" s="13" t="s">
        <v>57</v>
      </c>
    </row>
    <row r="23" spans="1:39" x14ac:dyDescent="0.3">
      <c r="A23" s="3">
        <v>20</v>
      </c>
      <c r="B23" s="42" t="s">
        <v>64</v>
      </c>
      <c r="C23" s="42" t="s">
        <v>65</v>
      </c>
      <c r="D23" s="42" t="s">
        <v>64</v>
      </c>
      <c r="E23" s="42" t="s">
        <v>65</v>
      </c>
      <c r="F23" s="42" t="s">
        <v>64</v>
      </c>
      <c r="G23" s="42" t="s">
        <v>65</v>
      </c>
      <c r="H23" s="13" t="s">
        <v>57</v>
      </c>
      <c r="I23" s="13" t="s">
        <v>57</v>
      </c>
      <c r="J23" s="13" t="s">
        <v>57</v>
      </c>
      <c r="K23" s="13" t="s">
        <v>57</v>
      </c>
      <c r="L23" s="13" t="s">
        <v>57</v>
      </c>
      <c r="M23" s="13" t="s">
        <v>57</v>
      </c>
      <c r="N23" s="13" t="s">
        <v>57</v>
      </c>
      <c r="O23" s="13" t="s">
        <v>57</v>
      </c>
      <c r="P23" s="13" t="s">
        <v>57</v>
      </c>
      <c r="Q23" s="13" t="s">
        <v>57</v>
      </c>
      <c r="R23" s="13" t="s">
        <v>57</v>
      </c>
      <c r="S23" s="13" t="s">
        <v>57</v>
      </c>
      <c r="T23" s="13" t="s">
        <v>57</v>
      </c>
      <c r="U23" s="13"/>
      <c r="V23" s="13" t="s">
        <v>57</v>
      </c>
      <c r="W23" s="13" t="s">
        <v>57</v>
      </c>
      <c r="X23" s="13" t="s">
        <v>57</v>
      </c>
      <c r="Y23" s="13" t="s">
        <v>57</v>
      </c>
      <c r="Z23" s="13" t="s">
        <v>57</v>
      </c>
      <c r="AA23" s="13"/>
      <c r="AB23" s="13" t="s">
        <v>57</v>
      </c>
      <c r="AC23" s="13" t="s">
        <v>57</v>
      </c>
      <c r="AD23" s="13" t="s">
        <v>57</v>
      </c>
      <c r="AE23" s="13" t="s">
        <v>57</v>
      </c>
      <c r="AF23" s="13" t="s">
        <v>57</v>
      </c>
      <c r="AG23" s="13" t="s">
        <v>57</v>
      </c>
      <c r="AH23" s="13" t="s">
        <v>57</v>
      </c>
      <c r="AI23" s="13" t="s">
        <v>57</v>
      </c>
      <c r="AJ23" s="13" t="s">
        <v>57</v>
      </c>
      <c r="AK23" s="13" t="s">
        <v>57</v>
      </c>
      <c r="AL23" s="13" t="s">
        <v>57</v>
      </c>
      <c r="AM23" s="13" t="s">
        <v>57</v>
      </c>
    </row>
    <row r="24" spans="1:39" x14ac:dyDescent="0.3">
      <c r="A24" s="3">
        <v>21</v>
      </c>
      <c r="B24" s="103" t="s">
        <v>166</v>
      </c>
      <c r="C24" s="24" t="s">
        <v>138</v>
      </c>
      <c r="D24" s="24" t="s">
        <v>142</v>
      </c>
      <c r="E24" s="24" t="s">
        <v>138</v>
      </c>
      <c r="F24" s="103" t="s">
        <v>167</v>
      </c>
      <c r="G24" s="24" t="s">
        <v>138</v>
      </c>
      <c r="H24" s="13" t="s">
        <v>57</v>
      </c>
      <c r="I24" s="13" t="s">
        <v>57</v>
      </c>
      <c r="J24" s="13" t="s">
        <v>57</v>
      </c>
      <c r="K24" s="13" t="s">
        <v>57</v>
      </c>
      <c r="L24" s="13" t="s">
        <v>57</v>
      </c>
      <c r="M24" s="13" t="s">
        <v>57</v>
      </c>
      <c r="N24" s="13" t="s">
        <v>57</v>
      </c>
      <c r="O24" s="13" t="s">
        <v>57</v>
      </c>
      <c r="P24" s="13" t="s">
        <v>57</v>
      </c>
      <c r="Q24" s="13" t="s">
        <v>57</v>
      </c>
      <c r="R24" s="13" t="s">
        <v>57</v>
      </c>
      <c r="S24" s="13" t="s">
        <v>57</v>
      </c>
      <c r="T24" s="13" t="s">
        <v>57</v>
      </c>
      <c r="U24" s="13"/>
      <c r="V24" s="13" t="s">
        <v>57</v>
      </c>
      <c r="W24" s="13" t="s">
        <v>57</v>
      </c>
      <c r="X24" s="13" t="s">
        <v>57</v>
      </c>
      <c r="Y24" s="13" t="s">
        <v>57</v>
      </c>
      <c r="Z24" s="13" t="s">
        <v>57</v>
      </c>
      <c r="AA24" s="13"/>
      <c r="AB24" s="13" t="s">
        <v>57</v>
      </c>
      <c r="AC24" s="13" t="s">
        <v>57</v>
      </c>
      <c r="AD24" s="13" t="s">
        <v>57</v>
      </c>
      <c r="AE24" s="13" t="s">
        <v>57</v>
      </c>
      <c r="AF24" s="13" t="s">
        <v>57</v>
      </c>
      <c r="AG24" s="13" t="s">
        <v>57</v>
      </c>
      <c r="AH24" s="13" t="s">
        <v>57</v>
      </c>
      <c r="AI24" s="13" t="s">
        <v>57</v>
      </c>
      <c r="AJ24" s="13" t="s">
        <v>57</v>
      </c>
      <c r="AK24" s="13" t="s">
        <v>57</v>
      </c>
      <c r="AL24" s="13" t="s">
        <v>57</v>
      </c>
      <c r="AM24" s="13" t="s">
        <v>57</v>
      </c>
    </row>
    <row r="25" spans="1:39" x14ac:dyDescent="0.3">
      <c r="A25" s="3">
        <v>22</v>
      </c>
      <c r="B25" s="103" t="s">
        <v>167</v>
      </c>
      <c r="C25" s="24" t="s">
        <v>140</v>
      </c>
      <c r="D25" s="24" t="s">
        <v>141</v>
      </c>
      <c r="E25" s="24" t="s">
        <v>140</v>
      </c>
      <c r="F25" s="103" t="s">
        <v>166</v>
      </c>
      <c r="G25" s="24" t="s">
        <v>140</v>
      </c>
      <c r="H25" s="13" t="s">
        <v>57</v>
      </c>
      <c r="I25" s="13" t="s">
        <v>57</v>
      </c>
      <c r="J25" s="13" t="s">
        <v>57</v>
      </c>
      <c r="K25" s="13" t="s">
        <v>57</v>
      </c>
      <c r="L25" s="13" t="s">
        <v>57</v>
      </c>
      <c r="M25" s="13" t="s">
        <v>57</v>
      </c>
      <c r="N25" s="13" t="s">
        <v>57</v>
      </c>
      <c r="O25" s="13" t="s">
        <v>57</v>
      </c>
      <c r="P25" s="13" t="s">
        <v>57</v>
      </c>
      <c r="Q25" s="13" t="s">
        <v>57</v>
      </c>
      <c r="R25" s="13" t="s">
        <v>57</v>
      </c>
      <c r="S25" s="13" t="s">
        <v>57</v>
      </c>
      <c r="T25" s="13" t="s">
        <v>57</v>
      </c>
      <c r="U25" s="13"/>
      <c r="V25" s="13" t="s">
        <v>57</v>
      </c>
      <c r="W25" s="13" t="s">
        <v>57</v>
      </c>
      <c r="X25" s="13" t="s">
        <v>57</v>
      </c>
      <c r="Y25" s="13" t="s">
        <v>57</v>
      </c>
      <c r="Z25" s="13" t="s">
        <v>57</v>
      </c>
      <c r="AA25" s="13"/>
      <c r="AB25" s="13" t="s">
        <v>57</v>
      </c>
      <c r="AC25" s="13" t="s">
        <v>57</v>
      </c>
      <c r="AD25" s="13" t="s">
        <v>57</v>
      </c>
      <c r="AE25" s="13" t="s">
        <v>57</v>
      </c>
      <c r="AF25" s="13" t="s">
        <v>57</v>
      </c>
      <c r="AG25" s="13" t="s">
        <v>57</v>
      </c>
      <c r="AH25" s="13" t="s">
        <v>57</v>
      </c>
      <c r="AI25" s="13" t="s">
        <v>57</v>
      </c>
      <c r="AJ25" s="13" t="s">
        <v>57</v>
      </c>
      <c r="AK25" s="13" t="s">
        <v>57</v>
      </c>
      <c r="AL25" s="13" t="s">
        <v>57</v>
      </c>
      <c r="AM25" s="13" t="s">
        <v>57</v>
      </c>
    </row>
    <row r="26" spans="1:39" x14ac:dyDescent="0.3">
      <c r="A26" s="3">
        <v>23</v>
      </c>
      <c r="B26" s="24" t="s">
        <v>57</v>
      </c>
      <c r="C26" s="24" t="s">
        <v>57</v>
      </c>
      <c r="D26" s="45"/>
      <c r="E26" s="24" t="s">
        <v>138</v>
      </c>
      <c r="F26" s="24"/>
      <c r="G26" s="24"/>
      <c r="H26" s="13" t="s">
        <v>57</v>
      </c>
      <c r="I26" s="13" t="s">
        <v>57</v>
      </c>
      <c r="J26" s="13" t="s">
        <v>57</v>
      </c>
      <c r="K26" s="13" t="s">
        <v>57</v>
      </c>
      <c r="L26" s="13" t="s">
        <v>57</v>
      </c>
      <c r="M26" s="13" t="s">
        <v>57</v>
      </c>
      <c r="N26" s="13" t="s">
        <v>57</v>
      </c>
      <c r="O26" s="13" t="s">
        <v>57</v>
      </c>
      <c r="P26" s="13" t="s">
        <v>57</v>
      </c>
      <c r="Q26" s="13" t="s">
        <v>57</v>
      </c>
      <c r="R26" s="13" t="s">
        <v>57</v>
      </c>
      <c r="S26" s="13" t="s">
        <v>57</v>
      </c>
      <c r="T26" s="13" t="s">
        <v>57</v>
      </c>
      <c r="U26" s="13"/>
      <c r="V26" s="13" t="s">
        <v>57</v>
      </c>
      <c r="W26" s="13" t="s">
        <v>57</v>
      </c>
      <c r="X26" s="13" t="s">
        <v>57</v>
      </c>
      <c r="Y26" s="13" t="s">
        <v>57</v>
      </c>
      <c r="Z26" s="13" t="s">
        <v>57</v>
      </c>
      <c r="AA26" s="13"/>
      <c r="AB26" s="13" t="s">
        <v>57</v>
      </c>
      <c r="AC26" s="13" t="s">
        <v>57</v>
      </c>
      <c r="AD26" s="13" t="s">
        <v>57</v>
      </c>
      <c r="AE26" s="13" t="s">
        <v>57</v>
      </c>
      <c r="AF26" s="13" t="s">
        <v>57</v>
      </c>
      <c r="AG26" s="13" t="s">
        <v>57</v>
      </c>
      <c r="AH26" s="13" t="s">
        <v>57</v>
      </c>
      <c r="AI26" s="13" t="s">
        <v>57</v>
      </c>
      <c r="AJ26" s="13" t="s">
        <v>57</v>
      </c>
      <c r="AK26" s="13" t="s">
        <v>57</v>
      </c>
      <c r="AL26" s="13" t="s">
        <v>57</v>
      </c>
      <c r="AM26" s="13" t="s">
        <v>57</v>
      </c>
    </row>
    <row r="27" spans="1:39" x14ac:dyDescent="0.3">
      <c r="A27" s="3">
        <v>24</v>
      </c>
      <c r="B27" s="24" t="s">
        <v>57</v>
      </c>
      <c r="C27" s="24" t="s">
        <v>57</v>
      </c>
      <c r="D27" s="46" t="s">
        <v>57</v>
      </c>
      <c r="E27" s="24" t="s">
        <v>57</v>
      </c>
      <c r="F27" s="24"/>
      <c r="G27" s="24"/>
      <c r="H27" s="13" t="s">
        <v>57</v>
      </c>
      <c r="I27" s="13" t="s">
        <v>57</v>
      </c>
      <c r="J27" s="13" t="s">
        <v>57</v>
      </c>
      <c r="K27" s="13" t="s">
        <v>57</v>
      </c>
      <c r="L27" s="13" t="s">
        <v>57</v>
      </c>
      <c r="M27" s="13" t="s">
        <v>57</v>
      </c>
      <c r="N27" s="13" t="s">
        <v>57</v>
      </c>
      <c r="O27" s="13" t="s">
        <v>57</v>
      </c>
      <c r="P27" s="13" t="s">
        <v>57</v>
      </c>
      <c r="Q27" s="13" t="s">
        <v>57</v>
      </c>
      <c r="R27" s="13" t="s">
        <v>57</v>
      </c>
      <c r="S27" s="13" t="s">
        <v>57</v>
      </c>
      <c r="T27" s="13" t="s">
        <v>57</v>
      </c>
      <c r="U27" s="13"/>
      <c r="V27" s="13" t="s">
        <v>57</v>
      </c>
      <c r="W27" s="13" t="s">
        <v>57</v>
      </c>
      <c r="X27" s="13" t="s">
        <v>57</v>
      </c>
      <c r="Y27" s="13" t="s">
        <v>57</v>
      </c>
      <c r="Z27" s="13" t="s">
        <v>57</v>
      </c>
      <c r="AA27" s="13"/>
      <c r="AB27" s="13" t="s">
        <v>57</v>
      </c>
      <c r="AC27" s="13" t="s">
        <v>57</v>
      </c>
      <c r="AD27" s="13" t="s">
        <v>57</v>
      </c>
      <c r="AE27" s="13" t="s">
        <v>57</v>
      </c>
      <c r="AF27" s="13" t="s">
        <v>57</v>
      </c>
      <c r="AG27" s="13" t="s">
        <v>57</v>
      </c>
      <c r="AH27" s="13" t="s">
        <v>57</v>
      </c>
      <c r="AI27" s="13" t="s">
        <v>57</v>
      </c>
      <c r="AJ27" s="13" t="s">
        <v>57</v>
      </c>
      <c r="AK27" s="13" t="s">
        <v>57</v>
      </c>
      <c r="AL27" s="13" t="s">
        <v>57</v>
      </c>
      <c r="AM27" s="13" t="s">
        <v>57</v>
      </c>
    </row>
    <row r="28" spans="1:39" x14ac:dyDescent="0.3">
      <c r="A28" s="3">
        <v>25</v>
      </c>
      <c r="B28" s="13" t="s">
        <v>57</v>
      </c>
      <c r="C28" s="13" t="s">
        <v>57</v>
      </c>
      <c r="D28" s="13" t="s">
        <v>57</v>
      </c>
      <c r="E28" s="13" t="s">
        <v>57</v>
      </c>
      <c r="F28" s="13" t="s">
        <v>57</v>
      </c>
      <c r="G28" s="13" t="s">
        <v>57</v>
      </c>
      <c r="H28" s="13" t="s">
        <v>57</v>
      </c>
      <c r="I28" s="13" t="s">
        <v>57</v>
      </c>
      <c r="J28" s="13" t="s">
        <v>57</v>
      </c>
      <c r="K28" s="13" t="s">
        <v>57</v>
      </c>
      <c r="L28" s="13" t="s">
        <v>57</v>
      </c>
      <c r="M28" s="13" t="s">
        <v>57</v>
      </c>
      <c r="N28" s="13" t="s">
        <v>57</v>
      </c>
      <c r="O28" s="13" t="s">
        <v>57</v>
      </c>
      <c r="P28" s="13" t="s">
        <v>57</v>
      </c>
      <c r="Q28" s="13" t="s">
        <v>57</v>
      </c>
      <c r="R28" s="13" t="s">
        <v>57</v>
      </c>
      <c r="S28" s="13" t="s">
        <v>57</v>
      </c>
      <c r="T28" s="13" t="s">
        <v>57</v>
      </c>
      <c r="U28" s="13"/>
      <c r="V28" s="13" t="s">
        <v>57</v>
      </c>
      <c r="W28" s="13" t="s">
        <v>57</v>
      </c>
      <c r="X28" s="13" t="s">
        <v>57</v>
      </c>
      <c r="Y28" s="13" t="s">
        <v>57</v>
      </c>
      <c r="Z28" s="13" t="s">
        <v>57</v>
      </c>
      <c r="AA28" s="13"/>
      <c r="AB28" s="13" t="s">
        <v>57</v>
      </c>
      <c r="AC28" s="13" t="s">
        <v>57</v>
      </c>
      <c r="AD28" s="13" t="s">
        <v>57</v>
      </c>
      <c r="AE28" s="13" t="s">
        <v>57</v>
      </c>
      <c r="AF28" s="13" t="s">
        <v>57</v>
      </c>
      <c r="AG28" s="13" t="s">
        <v>57</v>
      </c>
      <c r="AH28" s="13" t="s">
        <v>57</v>
      </c>
      <c r="AI28" s="13" t="s">
        <v>57</v>
      </c>
      <c r="AJ28" s="13" t="s">
        <v>57</v>
      </c>
      <c r="AK28" s="13" t="s">
        <v>57</v>
      </c>
      <c r="AL28" s="13" t="s">
        <v>57</v>
      </c>
      <c r="AM28" s="13" t="s">
        <v>57</v>
      </c>
    </row>
    <row r="29" spans="1:39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</sheetData>
  <phoneticPr fontId="1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1C3E-89C4-4FBA-B75F-FEEBB2BBA6B8}">
  <sheetPr>
    <tabColor theme="7" tint="-0.249977111117893"/>
  </sheetPr>
  <dimension ref="A1:K8"/>
  <sheetViews>
    <sheetView topLeftCell="A4" zoomScaleNormal="100" workbookViewId="0">
      <selection activeCell="B5" sqref="B5"/>
    </sheetView>
  </sheetViews>
  <sheetFormatPr defaultColWidth="25.1796875" defaultRowHeight="14.5" x14ac:dyDescent="0.35"/>
  <cols>
    <col min="1" max="1" width="11.7265625" style="78" customWidth="1" collapsed="1"/>
    <col min="2" max="2" width="77.54296875" style="78" customWidth="1" collapsed="1"/>
    <col min="3" max="3" width="9.26953125" style="78" customWidth="1" collapsed="1"/>
    <col min="4" max="4" width="65" style="78" customWidth="1" collapsed="1"/>
    <col min="5" max="5" width="50.7265625" style="78" customWidth="1" collapsed="1"/>
    <col min="6" max="6" width="28.1796875" style="78" customWidth="1" collapsed="1"/>
    <col min="7" max="16384" width="25.1796875" style="78" collapsed="1"/>
  </cols>
  <sheetData>
    <row r="1" spans="1:11" x14ac:dyDescent="0.35">
      <c r="A1" s="77" t="s">
        <v>110</v>
      </c>
      <c r="B1" s="77" t="s">
        <v>103</v>
      </c>
      <c r="C1" s="77" t="s">
        <v>104</v>
      </c>
      <c r="D1" s="77" t="s">
        <v>105</v>
      </c>
      <c r="E1" s="77" t="s">
        <v>106</v>
      </c>
      <c r="F1" s="121" t="s">
        <v>123</v>
      </c>
      <c r="G1" s="121"/>
      <c r="H1" s="77" t="s">
        <v>108</v>
      </c>
      <c r="I1" s="77" t="s">
        <v>132</v>
      </c>
      <c r="J1" s="77" t="s">
        <v>109</v>
      </c>
      <c r="K1" s="77" t="s">
        <v>107</v>
      </c>
    </row>
    <row r="2" spans="1:11" ht="71.5" customHeight="1" x14ac:dyDescent="0.35">
      <c r="A2" s="79" t="s">
        <v>111</v>
      </c>
      <c r="B2" s="80" t="s">
        <v>116</v>
      </c>
      <c r="C2" s="81">
        <v>1</v>
      </c>
      <c r="D2" s="80" t="s">
        <v>112</v>
      </c>
      <c r="E2" s="80" t="s">
        <v>120</v>
      </c>
      <c r="F2" s="80" t="s">
        <v>125</v>
      </c>
      <c r="G2" s="80" t="s">
        <v>124</v>
      </c>
      <c r="H2" s="79"/>
      <c r="I2" s="79"/>
      <c r="J2" s="79"/>
      <c r="K2" s="79"/>
    </row>
    <row r="3" spans="1:11" ht="88.5" customHeight="1" x14ac:dyDescent="0.35">
      <c r="A3" s="79" t="s">
        <v>113</v>
      </c>
      <c r="B3" s="80" t="s">
        <v>194</v>
      </c>
      <c r="C3" s="81">
        <v>2</v>
      </c>
      <c r="D3" s="80" t="s">
        <v>133</v>
      </c>
      <c r="E3" s="80" t="s">
        <v>120</v>
      </c>
      <c r="F3" s="80" t="s">
        <v>127</v>
      </c>
      <c r="G3" s="79" t="s">
        <v>126</v>
      </c>
      <c r="H3" s="79"/>
      <c r="I3" s="79"/>
      <c r="J3" s="79"/>
      <c r="K3" s="79"/>
    </row>
    <row r="4" spans="1:11" ht="88.5" customHeight="1" x14ac:dyDescent="0.35">
      <c r="A4" s="79" t="s">
        <v>114</v>
      </c>
      <c r="B4" s="80" t="s">
        <v>195</v>
      </c>
      <c r="C4" s="81">
        <v>3</v>
      </c>
      <c r="D4" s="80" t="s">
        <v>118</v>
      </c>
      <c r="E4" s="80" t="s">
        <v>121</v>
      </c>
      <c r="F4" s="80" t="s">
        <v>129</v>
      </c>
      <c r="G4" s="79" t="s">
        <v>128</v>
      </c>
      <c r="H4" s="79"/>
      <c r="I4" s="79"/>
      <c r="J4" s="79"/>
      <c r="K4" s="79"/>
    </row>
    <row r="5" spans="1:11" ht="88.5" customHeight="1" x14ac:dyDescent="0.35">
      <c r="A5" s="79" t="s">
        <v>115</v>
      </c>
      <c r="B5" s="80" t="s">
        <v>196</v>
      </c>
      <c r="C5" s="81">
        <v>4</v>
      </c>
      <c r="D5" s="80" t="s">
        <v>119</v>
      </c>
      <c r="E5" s="80" t="s">
        <v>122</v>
      </c>
      <c r="F5" s="80" t="s">
        <v>131</v>
      </c>
      <c r="G5" s="79" t="s">
        <v>130</v>
      </c>
      <c r="H5" s="79"/>
      <c r="I5" s="79"/>
      <c r="J5" s="79"/>
      <c r="K5" s="79"/>
    </row>
    <row r="6" spans="1:11" ht="72.5" x14ac:dyDescent="0.35">
      <c r="A6" s="79" t="s">
        <v>134</v>
      </c>
      <c r="B6" s="80" t="s">
        <v>117</v>
      </c>
      <c r="C6" s="81">
        <v>5</v>
      </c>
      <c r="D6" s="80" t="s">
        <v>112</v>
      </c>
      <c r="E6" s="80" t="s">
        <v>120</v>
      </c>
      <c r="F6" s="79"/>
      <c r="G6" s="79"/>
      <c r="H6" s="79"/>
      <c r="I6" s="79"/>
      <c r="J6" s="79"/>
      <c r="K6" s="79"/>
    </row>
    <row r="7" spans="1:11" ht="72.5" x14ac:dyDescent="0.35">
      <c r="A7" s="79" t="s">
        <v>150</v>
      </c>
      <c r="B7" s="80" t="s">
        <v>153</v>
      </c>
      <c r="C7" s="81">
        <v>6</v>
      </c>
      <c r="D7" s="80" t="s">
        <v>112</v>
      </c>
      <c r="E7" s="80" t="s">
        <v>120</v>
      </c>
      <c r="F7" s="79"/>
      <c r="G7" s="79"/>
      <c r="H7" s="79"/>
      <c r="I7" s="79"/>
      <c r="J7" s="79"/>
      <c r="K7" s="79"/>
    </row>
    <row r="8" spans="1:11" ht="72.5" x14ac:dyDescent="0.35">
      <c r="A8" s="79" t="s">
        <v>151</v>
      </c>
      <c r="B8" s="80" t="s">
        <v>152</v>
      </c>
      <c r="C8" s="81">
        <v>7</v>
      </c>
      <c r="D8" s="80" t="s">
        <v>112</v>
      </c>
      <c r="E8" s="80" t="s">
        <v>120</v>
      </c>
      <c r="F8" s="79"/>
      <c r="G8" s="79"/>
      <c r="H8" s="79"/>
      <c r="I8" s="79"/>
      <c r="J8" s="79"/>
      <c r="K8" s="79"/>
    </row>
  </sheetData>
  <mergeCells count="1">
    <mergeCell ref="F1:G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STO_TC03</vt:lpstr>
      <vt:lpstr>STO_TC04</vt:lpstr>
      <vt:lpstr>STO_TC01</vt:lpstr>
      <vt:lpstr>STO_TC06</vt:lpstr>
      <vt:lpstr>STO_TC07</vt:lpstr>
      <vt:lpstr>STO_TC05</vt:lpstr>
      <vt:lpstr>STO_TC02</vt:lpstr>
      <vt:lpstr>Stock transfer order Flow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R</dc:creator>
  <cp:lastModifiedBy>goutham</cp:lastModifiedBy>
  <dcterms:created xsi:type="dcterms:W3CDTF">2019-10-03T09:06:27Z</dcterms:created>
  <dcterms:modified xsi:type="dcterms:W3CDTF">2022-02-14T07:39:48Z</dcterms:modified>
</cp:coreProperties>
</file>